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codeName="ThisWorkbook" autoCompressPictures="0"/>
  <mc:AlternateContent xmlns:mc="http://schemas.openxmlformats.org/markup-compatibility/2006">
    <mc:Choice Requires="x15">
      <x15ac:absPath xmlns:x15ac="http://schemas.microsoft.com/office/spreadsheetml/2010/11/ac" url="C:\Users\txotx\Downloads\"/>
    </mc:Choice>
  </mc:AlternateContent>
  <xr:revisionPtr revIDLastSave="0" documentId="13_ncr:1_{578DD3F9-73D3-44B1-9EF0-2C4DDF1AF988}" xr6:coauthVersionLast="47" xr6:coauthVersionMax="47" xr10:uidLastSave="{00000000-0000-0000-0000-000000000000}"/>
  <bookViews>
    <workbookView xWindow="-120" yWindow="-120" windowWidth="24240" windowHeight="13140" xr2:uid="{00000000-000D-0000-FFFF-FFFF00000000}"/>
  </bookViews>
  <sheets>
    <sheet name="Impreso de Licencias" sheetId="10" r:id="rId1"/>
    <sheet name="Resumen" sheetId="12" r:id="rId2"/>
  </sheets>
  <definedNames>
    <definedName name="_xlnm.Print_Area" localSheetId="0">'Impreso de Licencias'!$A$1:$P$39</definedName>
  </definedNames>
  <calcPr calcId="181029"/>
  <extLst>
    <ext xmlns:mx="http://schemas.microsoft.com/office/mac/excel/2008/main" uri="{7523E5D3-25F3-A5E0-1632-64F254C22452}">
      <mx:ArchID Flags="2"/>
    </ext>
  </extLst>
</workbook>
</file>

<file path=xl/calcChain.xml><?xml version="1.0" encoding="utf-8"?>
<calcChain xmlns="http://schemas.openxmlformats.org/spreadsheetml/2006/main">
  <c r="I8" i="12" l="1"/>
  <c r="I9" i="12"/>
  <c r="I10" i="12"/>
  <c r="I11" i="12"/>
  <c r="I12" i="12"/>
  <c r="I13" i="12"/>
  <c r="I14" i="12"/>
  <c r="I15" i="12"/>
  <c r="I16" i="12"/>
  <c r="I17" i="12"/>
  <c r="I18" i="12"/>
  <c r="I19" i="12"/>
  <c r="I20" i="12"/>
  <c r="I21" i="12"/>
  <c r="I22" i="12"/>
  <c r="I23" i="12"/>
  <c r="I24" i="12"/>
  <c r="I25" i="12"/>
  <c r="I26" i="12"/>
  <c r="I27" i="12"/>
  <c r="I28" i="12"/>
  <c r="I29" i="12"/>
  <c r="I30" i="12"/>
  <c r="I31" i="12"/>
  <c r="I32" i="12"/>
  <c r="I33" i="12"/>
  <c r="I34" i="12"/>
  <c r="I35" i="12"/>
  <c r="I36" i="12"/>
  <c r="I37" i="12"/>
  <c r="I38" i="12"/>
  <c r="I39" i="12"/>
  <c r="I40" i="12"/>
  <c r="I41" i="12"/>
  <c r="I42" i="12"/>
  <c r="I43" i="12"/>
  <c r="I44" i="12"/>
  <c r="I45" i="12"/>
  <c r="I46" i="12"/>
  <c r="I5" i="12"/>
  <c r="I6" i="12"/>
  <c r="I7" i="12"/>
  <c r="U9" i="10"/>
  <c r="D4" i="10"/>
  <c r="Q29" i="10"/>
  <c r="R29" i="10"/>
  <c r="S29" i="10"/>
  <c r="U29" i="10"/>
  <c r="R6" i="10"/>
  <c r="R11" i="10"/>
  <c r="R12" i="10"/>
  <c r="R13" i="10"/>
  <c r="R14" i="10"/>
  <c r="R15" i="10"/>
  <c r="R16" i="10"/>
  <c r="R17" i="10"/>
  <c r="R18" i="10"/>
  <c r="R19" i="10"/>
  <c r="R20" i="10"/>
  <c r="R21" i="10"/>
  <c r="R22" i="10"/>
  <c r="R23" i="10"/>
  <c r="R24" i="10"/>
  <c r="R25" i="10"/>
  <c r="R26" i="10"/>
  <c r="R27" i="10"/>
  <c r="R28" i="10"/>
  <c r="R30" i="10"/>
  <c r="R31" i="10"/>
  <c r="R32" i="10"/>
  <c r="R33" i="10"/>
  <c r="R34" i="10"/>
  <c r="R35" i="10"/>
  <c r="R36" i="10"/>
  <c r="R37" i="10"/>
  <c r="R38" i="10"/>
  <c r="R39" i="10"/>
  <c r="R40" i="10"/>
  <c r="R41" i="10"/>
  <c r="R42" i="10"/>
  <c r="R43" i="10"/>
  <c r="R44" i="10"/>
  <c r="R45" i="10"/>
  <c r="R46" i="10"/>
  <c r="R47" i="10"/>
  <c r="R48" i="10"/>
  <c r="Q11" i="10"/>
  <c r="Q12" i="10"/>
  <c r="Q13" i="10"/>
  <c r="Q14" i="10"/>
  <c r="Q15" i="10"/>
  <c r="Q16" i="10"/>
  <c r="Q17" i="10"/>
  <c r="Q18" i="10"/>
  <c r="Q19" i="10"/>
  <c r="Q20" i="10"/>
  <c r="Q21" i="10"/>
  <c r="Q22" i="10"/>
  <c r="Q23" i="10"/>
  <c r="Q24" i="10"/>
  <c r="Q25" i="10"/>
  <c r="Q26" i="10"/>
  <c r="Q27" i="10"/>
  <c r="Q28" i="10"/>
  <c r="Q30" i="10"/>
  <c r="Q31" i="10"/>
  <c r="Q32" i="10"/>
  <c r="Q33" i="10"/>
  <c r="Q34" i="10"/>
  <c r="Q35" i="10"/>
  <c r="Q36" i="10"/>
  <c r="Q37" i="10"/>
  <c r="Q38" i="10"/>
  <c r="Q39" i="10"/>
  <c r="Q40" i="10"/>
  <c r="Q41" i="10"/>
  <c r="Q42" i="10"/>
  <c r="Q43" i="10"/>
  <c r="Q44" i="10"/>
  <c r="Q45" i="10"/>
  <c r="Q46" i="10"/>
  <c r="Q47" i="10"/>
  <c r="Q48" i="10"/>
  <c r="AD11" i="12" l="1"/>
  <c r="G1" i="12"/>
  <c r="B46" i="12"/>
  <c r="S35" i="12"/>
  <c r="S36" i="12"/>
  <c r="S37" i="12"/>
  <c r="S38" i="12"/>
  <c r="S39" i="12"/>
  <c r="S40" i="12"/>
  <c r="S41" i="12"/>
  <c r="S42" i="12"/>
  <c r="S43" i="12"/>
  <c r="S44" i="12"/>
  <c r="S45" i="12"/>
  <c r="S46" i="12"/>
  <c r="M35" i="12"/>
  <c r="M36" i="12"/>
  <c r="M37" i="12"/>
  <c r="M38" i="12"/>
  <c r="M39" i="12"/>
  <c r="M40" i="12"/>
  <c r="M41" i="12"/>
  <c r="M42" i="12"/>
  <c r="M43" i="12"/>
  <c r="M44" i="12"/>
  <c r="M45" i="12"/>
  <c r="M46" i="12"/>
  <c r="L35" i="12"/>
  <c r="L36" i="12"/>
  <c r="L37" i="12"/>
  <c r="L38" i="12"/>
  <c r="L39" i="12"/>
  <c r="L40" i="12"/>
  <c r="L41" i="12"/>
  <c r="L42" i="12"/>
  <c r="L43" i="12"/>
  <c r="L44" i="12"/>
  <c r="L45" i="12"/>
  <c r="L46" i="12"/>
  <c r="K35" i="12"/>
  <c r="K36" i="12"/>
  <c r="K37" i="12"/>
  <c r="K38" i="12"/>
  <c r="K39" i="12"/>
  <c r="K40" i="12"/>
  <c r="K41" i="12"/>
  <c r="K42" i="12"/>
  <c r="K43" i="12"/>
  <c r="K44" i="12"/>
  <c r="K45" i="12"/>
  <c r="K46" i="12"/>
  <c r="J35" i="12"/>
  <c r="J36" i="12"/>
  <c r="J37" i="12"/>
  <c r="J38" i="12"/>
  <c r="J39" i="12"/>
  <c r="J40" i="12"/>
  <c r="J41" i="12"/>
  <c r="J42" i="12"/>
  <c r="J43" i="12"/>
  <c r="J44" i="12"/>
  <c r="J45" i="12"/>
  <c r="J46" i="12"/>
  <c r="E35" i="12"/>
  <c r="E36" i="12"/>
  <c r="E37" i="12"/>
  <c r="E38" i="12"/>
  <c r="E39" i="12"/>
  <c r="E40" i="12"/>
  <c r="E41" i="12"/>
  <c r="E42" i="12"/>
  <c r="E43" i="12"/>
  <c r="E44" i="12"/>
  <c r="E45" i="12"/>
  <c r="E46" i="12"/>
  <c r="D35" i="12"/>
  <c r="D36" i="12"/>
  <c r="D37" i="12"/>
  <c r="D38" i="12"/>
  <c r="D39" i="12"/>
  <c r="D40" i="12"/>
  <c r="D41" i="12"/>
  <c r="D42" i="12"/>
  <c r="D43" i="12"/>
  <c r="D44" i="12"/>
  <c r="D45" i="12"/>
  <c r="D46" i="12"/>
  <c r="C35" i="12"/>
  <c r="C36" i="12"/>
  <c r="C37" i="12"/>
  <c r="C38" i="12"/>
  <c r="C39" i="12"/>
  <c r="C40" i="12"/>
  <c r="C41" i="12"/>
  <c r="C42" i="12"/>
  <c r="C43" i="12"/>
  <c r="C44" i="12"/>
  <c r="C45" i="12"/>
  <c r="C46" i="12"/>
  <c r="B43" i="12"/>
  <c r="B44" i="12"/>
  <c r="B45" i="12"/>
  <c r="B36" i="12"/>
  <c r="B37" i="12"/>
  <c r="B38" i="12"/>
  <c r="B39" i="12"/>
  <c r="B40" i="12"/>
  <c r="B41" i="12"/>
  <c r="B42" i="12"/>
  <c r="B35" i="12"/>
  <c r="S48" i="10"/>
  <c r="S47" i="10"/>
  <c r="S46" i="10"/>
  <c r="S45" i="10"/>
  <c r="S44" i="10"/>
  <c r="S43" i="10"/>
  <c r="S42" i="10"/>
  <c r="S41" i="10"/>
  <c r="S40" i="10"/>
  <c r="S6" i="12"/>
  <c r="S7" i="12"/>
  <c r="S8" i="12"/>
  <c r="S9" i="12"/>
  <c r="S10" i="12"/>
  <c r="S11" i="12"/>
  <c r="S12" i="12"/>
  <c r="S13" i="12"/>
  <c r="S14" i="12"/>
  <c r="S15" i="12"/>
  <c r="S16" i="12"/>
  <c r="S17" i="12"/>
  <c r="S18" i="12"/>
  <c r="S19" i="12"/>
  <c r="S20" i="12"/>
  <c r="S21" i="12"/>
  <c r="S22" i="12"/>
  <c r="S23" i="12"/>
  <c r="S24" i="12"/>
  <c r="S25" i="12"/>
  <c r="S26" i="12"/>
  <c r="S27" i="12"/>
  <c r="S28" i="12"/>
  <c r="S29" i="12"/>
  <c r="S30" i="12"/>
  <c r="S31" i="12"/>
  <c r="S32" i="12"/>
  <c r="S33" i="12"/>
  <c r="S34" i="12"/>
  <c r="M6" i="12"/>
  <c r="M7" i="12"/>
  <c r="M8" i="12"/>
  <c r="M9" i="12"/>
  <c r="M10" i="12"/>
  <c r="M11" i="12"/>
  <c r="M12" i="12"/>
  <c r="M13" i="12"/>
  <c r="M14" i="12"/>
  <c r="M15" i="12"/>
  <c r="M16" i="12"/>
  <c r="M17" i="12"/>
  <c r="M18" i="12"/>
  <c r="M19" i="12"/>
  <c r="M20" i="12"/>
  <c r="M21" i="12"/>
  <c r="M22" i="12"/>
  <c r="M23" i="12"/>
  <c r="M24" i="12"/>
  <c r="M25" i="12"/>
  <c r="M26" i="12"/>
  <c r="M27" i="12"/>
  <c r="M28" i="12"/>
  <c r="M29" i="12"/>
  <c r="M30" i="12"/>
  <c r="M31" i="12"/>
  <c r="M32" i="12"/>
  <c r="M33" i="12"/>
  <c r="M34" i="12"/>
  <c r="L6" i="12"/>
  <c r="L7" i="12"/>
  <c r="L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K6" i="12"/>
  <c r="K7" i="12"/>
  <c r="K8" i="12"/>
  <c r="K9" i="12"/>
  <c r="K10" i="12"/>
  <c r="K11" i="12"/>
  <c r="K12" i="12"/>
  <c r="K13" i="12"/>
  <c r="K14" i="12"/>
  <c r="K15" i="12"/>
  <c r="K16" i="12"/>
  <c r="K17" i="12"/>
  <c r="K18" i="12"/>
  <c r="K19" i="12"/>
  <c r="K20" i="12"/>
  <c r="K21" i="12"/>
  <c r="K22" i="12"/>
  <c r="K23" i="12"/>
  <c r="K24" i="12"/>
  <c r="K25" i="12"/>
  <c r="K26" i="12"/>
  <c r="K27" i="12"/>
  <c r="K28" i="12"/>
  <c r="K29" i="12"/>
  <c r="K30" i="12"/>
  <c r="K31" i="12"/>
  <c r="K32" i="12"/>
  <c r="K33" i="12"/>
  <c r="K34" i="12"/>
  <c r="J6" i="12"/>
  <c r="J7" i="12"/>
  <c r="J8" i="12"/>
  <c r="J9" i="12"/>
  <c r="J10" i="12"/>
  <c r="J11" i="12"/>
  <c r="J12" i="12"/>
  <c r="J13" i="12"/>
  <c r="J14" i="12"/>
  <c r="J15" i="12"/>
  <c r="J16" i="12"/>
  <c r="J17" i="12"/>
  <c r="J18" i="12"/>
  <c r="J19" i="12"/>
  <c r="J20" i="12"/>
  <c r="J21" i="12"/>
  <c r="J22" i="12"/>
  <c r="J23" i="12"/>
  <c r="J24" i="12"/>
  <c r="J25" i="12"/>
  <c r="J26" i="12"/>
  <c r="J27" i="12"/>
  <c r="J28" i="12"/>
  <c r="J29" i="12"/>
  <c r="J30" i="12"/>
  <c r="J31" i="12"/>
  <c r="J32" i="12"/>
  <c r="J33" i="12"/>
  <c r="J34" i="12"/>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D6" i="12"/>
  <c r="D7" i="12"/>
  <c r="D8" i="12"/>
  <c r="D9" i="12"/>
  <c r="D10" i="12"/>
  <c r="D11" i="12"/>
  <c r="D12" i="12"/>
  <c r="D13" i="12"/>
  <c r="D14" i="12"/>
  <c r="D15" i="12"/>
  <c r="D16" i="12"/>
  <c r="D17" i="12"/>
  <c r="D18" i="12"/>
  <c r="D19" i="12"/>
  <c r="D20" i="12"/>
  <c r="D21" i="12"/>
  <c r="D22" i="12"/>
  <c r="D23" i="12"/>
  <c r="D24" i="12"/>
  <c r="D25" i="12"/>
  <c r="D26" i="12"/>
  <c r="D27" i="12"/>
  <c r="D28" i="12"/>
  <c r="D29" i="12"/>
  <c r="D30" i="12"/>
  <c r="D31" i="12"/>
  <c r="D32" i="12"/>
  <c r="D33" i="12"/>
  <c r="D34" i="12"/>
  <c r="C6" i="12"/>
  <c r="C7" i="12"/>
  <c r="C8" i="12"/>
  <c r="C9" i="12"/>
  <c r="C10" i="12"/>
  <c r="C11" i="12"/>
  <c r="C12" i="12"/>
  <c r="C13" i="12"/>
  <c r="C14" i="12"/>
  <c r="C15" i="12"/>
  <c r="C16" i="12"/>
  <c r="C17" i="12"/>
  <c r="C18" i="12"/>
  <c r="C19" i="12"/>
  <c r="C20" i="12"/>
  <c r="C21" i="12"/>
  <c r="C22" i="12"/>
  <c r="C23" i="12"/>
  <c r="C24" i="12"/>
  <c r="C25" i="12"/>
  <c r="C26" i="12"/>
  <c r="C27" i="12"/>
  <c r="C28" i="12"/>
  <c r="C29" i="12"/>
  <c r="C30" i="12"/>
  <c r="C31" i="12"/>
  <c r="C32" i="12"/>
  <c r="C33" i="12"/>
  <c r="C34" i="12"/>
  <c r="B6" i="12"/>
  <c r="B7" i="12"/>
  <c r="B8" i="12"/>
  <c r="B9" i="12"/>
  <c r="B10" i="12"/>
  <c r="B11" i="12"/>
  <c r="B12" i="12"/>
  <c r="B13" i="12"/>
  <c r="B14" i="12"/>
  <c r="B15" i="12"/>
  <c r="B16" i="12"/>
  <c r="B17" i="12"/>
  <c r="B18" i="12"/>
  <c r="B19" i="12"/>
  <c r="B20" i="12"/>
  <c r="B21" i="12"/>
  <c r="B22" i="12"/>
  <c r="B23" i="12"/>
  <c r="B24" i="12"/>
  <c r="B25" i="12"/>
  <c r="B26" i="12"/>
  <c r="B27" i="12"/>
  <c r="B28" i="12"/>
  <c r="B29" i="12"/>
  <c r="B30" i="12"/>
  <c r="B31" i="12"/>
  <c r="B32" i="12"/>
  <c r="B33" i="12"/>
  <c r="B34" i="12"/>
  <c r="F46" i="12" l="1"/>
  <c r="F33" i="12"/>
  <c r="F34" i="12"/>
  <c r="F30" i="12"/>
  <c r="F26" i="12"/>
  <c r="F22" i="12"/>
  <c r="F18" i="12"/>
  <c r="F14" i="12"/>
  <c r="F10" i="12"/>
  <c r="F6" i="12"/>
  <c r="F41" i="12"/>
  <c r="F37" i="12"/>
  <c r="F44" i="12"/>
  <c r="F29" i="12"/>
  <c r="F25" i="12"/>
  <c r="F21" i="12"/>
  <c r="F17" i="12"/>
  <c r="F13" i="12"/>
  <c r="F9" i="12"/>
  <c r="F40" i="12"/>
  <c r="F36" i="12"/>
  <c r="F43" i="12"/>
  <c r="F32" i="12"/>
  <c r="F24" i="12"/>
  <c r="F20" i="12"/>
  <c r="F16" i="12"/>
  <c r="F12" i="12"/>
  <c r="F8" i="12"/>
  <c r="F35" i="12"/>
  <c r="F39" i="12"/>
  <c r="F28" i="12"/>
  <c r="F31" i="12"/>
  <c r="F27" i="12"/>
  <c r="F23" i="12"/>
  <c r="F19" i="12"/>
  <c r="F15" i="12"/>
  <c r="F11" i="12"/>
  <c r="F7" i="12"/>
  <c r="F42" i="12"/>
  <c r="F38" i="12"/>
  <c r="F45" i="12"/>
  <c r="H42" i="12"/>
  <c r="H38" i="12"/>
  <c r="H46" i="12"/>
  <c r="H45" i="12"/>
  <c r="H41" i="12"/>
  <c r="H37" i="12"/>
  <c r="H44" i="12"/>
  <c r="H40" i="12"/>
  <c r="H36" i="12"/>
  <c r="H43" i="12"/>
  <c r="H39" i="12"/>
  <c r="H35" i="12"/>
  <c r="H33" i="12"/>
  <c r="H29" i="12"/>
  <c r="H25" i="12"/>
  <c r="H21" i="12"/>
  <c r="H17" i="12"/>
  <c r="H13" i="12"/>
  <c r="H9" i="12"/>
  <c r="H32" i="12"/>
  <c r="H28" i="12"/>
  <c r="H24" i="12"/>
  <c r="H20" i="12"/>
  <c r="H16" i="12"/>
  <c r="H12" i="12"/>
  <c r="H8" i="12"/>
  <c r="H31" i="12"/>
  <c r="H27" i="12"/>
  <c r="H23" i="12"/>
  <c r="H19" i="12"/>
  <c r="H15" i="12"/>
  <c r="H11" i="12"/>
  <c r="H7" i="12"/>
  <c r="H34" i="12"/>
  <c r="H30" i="12"/>
  <c r="H26" i="12"/>
  <c r="H22" i="12"/>
  <c r="H18" i="12"/>
  <c r="H14" i="12"/>
  <c r="H10" i="12"/>
  <c r="H6" i="12"/>
  <c r="G24" i="12" l="1"/>
  <c r="U40" i="10" l="1"/>
  <c r="G35" i="12" s="1"/>
  <c r="U44" i="10"/>
  <c r="G39" i="12" s="1"/>
  <c r="U48" i="10"/>
  <c r="G43" i="12" s="1"/>
  <c r="U41" i="10"/>
  <c r="G36" i="12" s="1"/>
  <c r="U45" i="10"/>
  <c r="G40" i="12" s="1"/>
  <c r="G44" i="12"/>
  <c r="U42" i="10"/>
  <c r="G37" i="12" s="1"/>
  <c r="U46" i="10"/>
  <c r="G41" i="12" s="1"/>
  <c r="G45" i="12"/>
  <c r="U43" i="10"/>
  <c r="G38" i="12" s="1"/>
  <c r="U47" i="10"/>
  <c r="G42" i="12" s="1"/>
  <c r="G46" i="12"/>
  <c r="K5" i="12"/>
  <c r="V1" i="12" l="1"/>
  <c r="S10" i="10" l="1"/>
  <c r="S11" i="10" l="1"/>
  <c r="S12" i="10"/>
  <c r="S13" i="10"/>
  <c r="S14" i="10"/>
  <c r="S15" i="10"/>
  <c r="S16" i="10"/>
  <c r="S17" i="10"/>
  <c r="S18" i="10"/>
  <c r="S19" i="10"/>
  <c r="S20" i="10"/>
  <c r="S21" i="10"/>
  <c r="S22" i="10"/>
  <c r="S23" i="10"/>
  <c r="S24" i="10"/>
  <c r="S25" i="10"/>
  <c r="S26" i="10"/>
  <c r="S27" i="10"/>
  <c r="S28" i="10"/>
  <c r="S30" i="10"/>
  <c r="S31" i="10"/>
  <c r="S32" i="10"/>
  <c r="S33" i="10"/>
  <c r="S34" i="10"/>
  <c r="S35" i="10"/>
  <c r="S36" i="10"/>
  <c r="S37" i="10"/>
  <c r="S38" i="10"/>
  <c r="S39" i="10"/>
  <c r="Q10" i="10"/>
  <c r="T4" i="10" s="1"/>
  <c r="R10" i="10"/>
  <c r="T6" i="10" s="1"/>
  <c r="T7" i="10" l="1"/>
  <c r="F5" i="10" s="1"/>
  <c r="F2" i="10"/>
  <c r="M5" i="12" l="1"/>
  <c r="S5" i="12"/>
  <c r="L5" i="12"/>
  <c r="J5" i="12"/>
  <c r="E5" i="12"/>
  <c r="D5" i="12"/>
  <c r="C5" i="12"/>
  <c r="B5" i="12"/>
  <c r="C4" i="10"/>
  <c r="C3" i="10"/>
  <c r="F5" i="12" l="1"/>
  <c r="H5" i="12"/>
  <c r="F4" i="10"/>
  <c r="U39" i="10"/>
  <c r="G34" i="12" s="1"/>
  <c r="U38" i="10"/>
  <c r="G33" i="12" s="1"/>
  <c r="U37" i="10"/>
  <c r="G32" i="12" s="1"/>
  <c r="U36" i="10"/>
  <c r="G31" i="12" s="1"/>
  <c r="U35" i="10"/>
  <c r="G30" i="12" s="1"/>
  <c r="U34" i="10"/>
  <c r="G29" i="12" s="1"/>
  <c r="U33" i="10"/>
  <c r="G28" i="12" s="1"/>
  <c r="U32" i="10"/>
  <c r="G27" i="12" s="1"/>
  <c r="U31" i="10"/>
  <c r="G26" i="12" s="1"/>
  <c r="U30" i="10"/>
  <c r="G25" i="12" s="1"/>
  <c r="U28" i="10"/>
  <c r="G23" i="12" s="1"/>
  <c r="U27" i="10"/>
  <c r="G22" i="12" s="1"/>
  <c r="U26" i="10"/>
  <c r="G21" i="12" s="1"/>
  <c r="U25" i="10"/>
  <c r="G20" i="12" s="1"/>
  <c r="U24" i="10"/>
  <c r="G19" i="12" s="1"/>
  <c r="U23" i="10"/>
  <c r="G18" i="12" s="1"/>
  <c r="U22" i="10"/>
  <c r="G17" i="12" s="1"/>
  <c r="U21" i="10"/>
  <c r="G16" i="12" s="1"/>
  <c r="U20" i="10"/>
  <c r="G15" i="12" s="1"/>
  <c r="U19" i="10"/>
  <c r="G14" i="12" s="1"/>
  <c r="U18" i="10"/>
  <c r="G13" i="12" s="1"/>
  <c r="U17" i="10"/>
  <c r="G12" i="12" s="1"/>
  <c r="U16" i="10"/>
  <c r="G11" i="12" s="1"/>
  <c r="U15" i="10"/>
  <c r="G10" i="12" s="1"/>
  <c r="U14" i="10"/>
  <c r="G9" i="12" s="1"/>
  <c r="U13" i="10"/>
  <c r="G8" i="12" s="1"/>
  <c r="U12" i="10"/>
  <c r="G7" i="12" s="1"/>
  <c r="U11" i="10"/>
  <c r="G6" i="12" s="1"/>
  <c r="U10" i="10"/>
  <c r="G5" i="12" s="1"/>
  <c r="R3" i="10" l="1"/>
  <c r="R4" i="10" s="1"/>
  <c r="R5" i="10" s="1"/>
  <c r="R50" i="10"/>
  <c r="Q50" i="10"/>
  <c r="AL2" i="12" l="1"/>
  <c r="AE12" i="12"/>
  <c r="AB14" i="12"/>
  <c r="A6"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Luffi</author>
  </authors>
  <commentList>
    <comment ref="C2" authorId="0" shapeId="0" xr:uid="{00000000-0006-0000-0000-000001000000}">
      <text>
        <r>
          <rPr>
            <b/>
            <sz val="9"/>
            <color indexed="81"/>
            <rFont val="Tahoma"/>
            <family val="2"/>
          </rPr>
          <t>Elige el Club o Asociación de la lista desplegable y aparecerá la Dirección, Población y CP.</t>
        </r>
      </text>
    </comment>
    <comment ref="C5" authorId="0" shapeId="0" xr:uid="{00000000-0006-0000-0000-000002000000}">
      <text>
        <r>
          <rPr>
            <b/>
            <sz val="9"/>
            <color indexed="81"/>
            <rFont val="Tahoma"/>
            <family val="2"/>
          </rPr>
          <t>Inserta la Fecha con el formato dd-mm-aa</t>
        </r>
      </text>
    </comment>
  </commentList>
</comments>
</file>

<file path=xl/sharedStrings.xml><?xml version="1.0" encoding="utf-8"?>
<sst xmlns="http://schemas.openxmlformats.org/spreadsheetml/2006/main" count="138" uniqueCount="128">
  <si>
    <t>DNI/NIF</t>
  </si>
  <si>
    <t>APELLIDOS</t>
  </si>
  <si>
    <t>NOMBRE</t>
  </si>
  <si>
    <r>
      <t>FECHA</t>
    </r>
    <r>
      <rPr>
        <b/>
        <sz val="9.5"/>
        <color indexed="8"/>
        <rFont val="Arial"/>
        <family val="2"/>
      </rPr>
      <t xml:space="preserve"> </t>
    </r>
    <r>
      <rPr>
        <b/>
        <sz val="9"/>
        <color indexed="8"/>
        <rFont val="Arial"/>
        <family val="2"/>
      </rPr>
      <t>NAC.</t>
    </r>
  </si>
  <si>
    <t>DIRECCION</t>
  </si>
  <si>
    <t>C.P.</t>
  </si>
  <si>
    <t>POBLACION</t>
  </si>
  <si>
    <t>LICENCIA</t>
  </si>
  <si>
    <t>BASICA</t>
  </si>
  <si>
    <t>PLUS</t>
  </si>
  <si>
    <t>A</t>
  </si>
  <si>
    <t>B</t>
  </si>
  <si>
    <r>
      <t>B</t>
    </r>
    <r>
      <rPr>
        <b/>
        <vertAlign val="subscript"/>
        <sz val="9.5"/>
        <color indexed="8"/>
        <rFont val="Arial"/>
        <family val="2"/>
      </rPr>
      <t>1</t>
    </r>
  </si>
  <si>
    <t xml:space="preserve">LISTADO DE FEDERADOS </t>
  </si>
  <si>
    <t xml:space="preserve"> Fecha del informe</t>
  </si>
  <si>
    <t>D.N.I.</t>
  </si>
  <si>
    <t>Nombre</t>
  </si>
  <si>
    <t>Apellidos</t>
  </si>
  <si>
    <t>Categoria</t>
  </si>
  <si>
    <t>Tipo de licencia</t>
  </si>
  <si>
    <t>Entidad Deportiva</t>
  </si>
  <si>
    <t>Dirección</t>
  </si>
  <si>
    <t>Población</t>
  </si>
  <si>
    <t>Mayor</t>
  </si>
  <si>
    <t>Plus A</t>
  </si>
  <si>
    <t>Juvenil</t>
  </si>
  <si>
    <t>Plus B</t>
  </si>
  <si>
    <t xml:space="preserve"> Licencias expedidas desde </t>
  </si>
  <si>
    <t xml:space="preserve"> hasta </t>
  </si>
  <si>
    <t>FECHA:</t>
  </si>
  <si>
    <t>POBLACION:</t>
  </si>
  <si>
    <t>Fecha Nacimiento</t>
  </si>
  <si>
    <t>Fecha Expedición</t>
  </si>
  <si>
    <t>Básica A</t>
  </si>
  <si>
    <t>Básica B</t>
  </si>
  <si>
    <t>Básica B1</t>
  </si>
  <si>
    <t>Plus B1</t>
  </si>
  <si>
    <t>Licencias Básica B1</t>
  </si>
  <si>
    <t>Licencias Plus A</t>
  </si>
  <si>
    <t>Licencias Plus B</t>
  </si>
  <si>
    <t>Licencias Plus B1</t>
  </si>
  <si>
    <t>Licencias Básica A</t>
  </si>
  <si>
    <t>Licencias Básica B</t>
  </si>
  <si>
    <t>Infantil</t>
  </si>
  <si>
    <t>Enviar archivo y justificante del pago a la dirección</t>
  </si>
  <si>
    <t>licencias@espeleocantabria.net</t>
  </si>
  <si>
    <t>Desglose de mis licencias</t>
  </si>
  <si>
    <t>Total a Ingresar ……………….………</t>
  </si>
  <si>
    <t>Texto de errores</t>
  </si>
  <si>
    <t>Códigos de error</t>
  </si>
  <si>
    <t>Speleo Club Cántabro</t>
  </si>
  <si>
    <t>Club de Espeleología La Cambera</t>
  </si>
  <si>
    <t>Sociedad Espeleológica Lenar</t>
  </si>
  <si>
    <t>S. de Act. Espeleo Cantabria</t>
  </si>
  <si>
    <t>Sociedad Espeleológica Burnía</t>
  </si>
  <si>
    <t>Asociación Espeleológica Ramaliega</t>
  </si>
  <si>
    <t>A.D. Espeleo y Montaña Colindres</t>
  </si>
  <si>
    <t>Listado de Grupos Cántabros</t>
  </si>
  <si>
    <t>Santander</t>
  </si>
  <si>
    <t>Colindres</t>
  </si>
  <si>
    <t>Ramales de la Victoria</t>
  </si>
  <si>
    <t>Barrio Villanueva, 134 A</t>
  </si>
  <si>
    <t>Valle de Villlaverde</t>
  </si>
  <si>
    <t>Maliaño</t>
  </si>
  <si>
    <t>Apartado de Correos Nº8</t>
  </si>
  <si>
    <t>Bº La Iglesia, Nº31</t>
  </si>
  <si>
    <t>Ribamontán al Monte (Cubas)</t>
  </si>
  <si>
    <t>C/ Rufino Ruiz Ceballos, Nº9, 7º C</t>
  </si>
  <si>
    <t>Club Cántabro de Exploraciones Subterráneas</t>
  </si>
  <si>
    <t>Santoña</t>
  </si>
  <si>
    <t>SEXO (H/M)</t>
  </si>
  <si>
    <t>C./ Alameda, 4 Bajos</t>
  </si>
  <si>
    <t>C/ Heliodoro Fernández, Nº16, 2ª Planta Casa de los Maestros</t>
  </si>
  <si>
    <t>Colonia de Los Pinares, 7 Bajo B-7</t>
  </si>
  <si>
    <t>C./ Alday Nº1, 1º G</t>
  </si>
  <si>
    <t>Sexo (H/M)</t>
  </si>
  <si>
    <t>H</t>
  </si>
  <si>
    <t>M</t>
  </si>
  <si>
    <t>Margen de fecha</t>
  </si>
  <si>
    <r>
      <rPr>
        <b/>
        <i/>
        <sz val="11"/>
        <rFont val="Calibri"/>
        <family val="2"/>
        <scheme val="minor"/>
      </rPr>
      <t>Enviar el archivo con el nombre</t>
    </r>
    <r>
      <rPr>
        <b/>
        <i/>
        <sz val="12"/>
        <rFont val="Calibri"/>
        <family val="2"/>
        <scheme val="minor"/>
      </rPr>
      <t>:</t>
    </r>
    <r>
      <rPr>
        <b/>
        <sz val="12"/>
        <rFont val="Arial"/>
        <family val="2"/>
      </rPr>
      <t/>
    </r>
  </si>
  <si>
    <t>E-mail</t>
  </si>
  <si>
    <t xml:space="preserve">CLUB O ENTIDAD: </t>
  </si>
  <si>
    <t xml:space="preserve">DOMICILIO CLUB: </t>
  </si>
  <si>
    <t xml:space="preserve"> LICENCIAS_migrupo_01 / 02 /…</t>
  </si>
  <si>
    <t>Cuota de Club*</t>
  </si>
  <si>
    <t>*La cuota de club se debe ingresar por separado por transferencia a la cuenta de la FCE</t>
  </si>
  <si>
    <t>La Cavada</t>
  </si>
  <si>
    <t>Club Deportivo Cota Mínima Cantabria</t>
  </si>
  <si>
    <t>C/ Dos de Mayo, Nº4, 4º A</t>
  </si>
  <si>
    <t>Los Corrales de Buelna</t>
  </si>
  <si>
    <t>Club Deportivo Lábarum</t>
  </si>
  <si>
    <t>Bº Real Sitio, Nº 5</t>
  </si>
  <si>
    <t>Club Deportivo Ozono</t>
  </si>
  <si>
    <t>Avda. Oviedo nº 20 – Bloque K Bajo</t>
  </si>
  <si>
    <t>Solares</t>
  </si>
  <si>
    <t>Club Montaña y Espeleología PROTEUS</t>
  </si>
  <si>
    <t>Bº Calseca, 3</t>
  </si>
  <si>
    <t>Ruesga</t>
  </si>
  <si>
    <t>Espeleo Club Ábrigu</t>
  </si>
  <si>
    <t>Urb. Ría del Pas, 210</t>
  </si>
  <si>
    <t>Boo de Piélagos</t>
  </si>
  <si>
    <t>G.E. Deportes Espeleo</t>
  </si>
  <si>
    <t>Barrio el Mazo, Nº14</t>
  </si>
  <si>
    <t>G.E.S. del C.A. Tajahierro</t>
  </si>
  <si>
    <t>C./ Rubio Nº2, 2º Izda.</t>
  </si>
  <si>
    <t>Grupo de Espeleología La Lastrilla</t>
  </si>
  <si>
    <t>Apartado de Correos Nº55</t>
  </si>
  <si>
    <t>Castro Urdiales</t>
  </si>
  <si>
    <t>Grupo de Espeleología Pistruellos</t>
  </si>
  <si>
    <t>C/ General Dávila, Nº131, Nº3, 2º Izda.</t>
  </si>
  <si>
    <t>A.E.M. Trasmiera</t>
  </si>
  <si>
    <t>Infantiles (hasta 13 años)</t>
  </si>
  <si>
    <t>Juveniles (14 a 17 años)</t>
  </si>
  <si>
    <t>Total federados</t>
  </si>
  <si>
    <t>Mayores   (&gt; 18 años)</t>
  </si>
  <si>
    <t>Firma y Sello del Club</t>
  </si>
  <si>
    <t>Bo Las Mazas 1E, Liencres</t>
  </si>
  <si>
    <t>Piélagos</t>
  </si>
  <si>
    <t>ES82 2103 7143 8500 3006 2620</t>
  </si>
  <si>
    <t>Ingresar en Unicaja</t>
  </si>
  <si>
    <t>HABILITACIÓN FEE</t>
  </si>
  <si>
    <t xml:space="preserve">Cuota FEE. Habilitación/Apoyo </t>
  </si>
  <si>
    <t>Habilitacion FEE</t>
  </si>
  <si>
    <t>Habiltaciones FEE</t>
  </si>
  <si>
    <t>Marque 1 por habilitad@ (incremento de 1 € a sumar al pago de la licencia,</t>
  </si>
  <si>
    <t xml:space="preserve"> JUVENILES E INFANTILES EXENTOS DE PAGO</t>
  </si>
  <si>
    <t>* La habilitación supone 1€ más al total del pago de la licencia SOLO para las liencias de adultos. Para que la Hablitacion sea efectiva, se debe aceptar el tratamiento de datos para la FEE en el documento anexo de Ley de Protección de Datos.</t>
  </si>
  <si>
    <r>
      <t xml:space="preserve">* En el </t>
    </r>
    <r>
      <rPr>
        <b/>
        <i/>
        <sz val="12"/>
        <color rgb="FFFF0000"/>
        <rFont val="Arial"/>
        <family val="2"/>
      </rPr>
      <t>IMPRESO DE LICENCIAS</t>
    </r>
    <r>
      <rPr>
        <b/>
        <sz val="12"/>
        <color rgb="FFFF0000"/>
        <rFont val="Arial"/>
        <family val="2"/>
      </rPr>
      <t xml:space="preserve"> marcaremos '0' para los juveniles o infantiles que quieran habilitarse.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</si>
</sst>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C0A]d\ &quot;de&quot;\ mmmm\ &quot;de&quot;\ yyyy;@"/>
    <numFmt numFmtId="165" formatCode="0;\-0;;@"/>
    <numFmt numFmtId="166" formatCode="#,##0\ &quot;€&quot;"/>
    <numFmt numFmtId="167" formatCode="00000"/>
  </numFmts>
  <fonts count="42" x14ac:knownFonts="1">
    <font>
      <sz val="10"/>
      <name val="Arial"/>
    </font>
    <font>
      <b/>
      <sz val="9"/>
      <color indexed="8"/>
      <name val="Arial"/>
      <family val="2"/>
    </font>
    <font>
      <b/>
      <sz val="9.5"/>
      <color indexed="8"/>
      <name val="Arial"/>
      <family val="2"/>
    </font>
    <font>
      <b/>
      <sz val="7.5"/>
      <color indexed="8"/>
      <name val="Arial"/>
      <family val="2"/>
    </font>
    <font>
      <b/>
      <sz val="9.5"/>
      <name val="Times New Roman"/>
      <family val="1"/>
    </font>
    <font>
      <b/>
      <vertAlign val="subscript"/>
      <sz val="9.5"/>
      <color indexed="8"/>
      <name val="Arial"/>
      <family val="2"/>
    </font>
    <font>
      <b/>
      <sz val="10"/>
      <name val="Arial"/>
      <family val="2"/>
    </font>
    <font>
      <sz val="10"/>
      <name val="Arial"/>
      <family val="2"/>
    </font>
    <font>
      <sz val="10"/>
      <name val="Arial"/>
      <family val="2"/>
    </font>
    <font>
      <b/>
      <sz val="11"/>
      <name val="Times New Roman"/>
      <family val="1"/>
    </font>
    <font>
      <b/>
      <sz val="12"/>
      <name val="Calibri"/>
      <family val="2"/>
    </font>
    <font>
      <b/>
      <sz val="12"/>
      <name val="Arial"/>
      <family val="2"/>
    </font>
    <font>
      <b/>
      <i/>
      <sz val="12"/>
      <name val="Arial"/>
      <family val="2"/>
    </font>
    <font>
      <b/>
      <i/>
      <sz val="11"/>
      <name val="Arial"/>
      <family val="2"/>
    </font>
    <font>
      <b/>
      <sz val="16"/>
      <name val="Arial"/>
      <family val="2"/>
    </font>
    <font>
      <sz val="14"/>
      <name val="Arial"/>
      <family val="2"/>
    </font>
    <font>
      <b/>
      <i/>
      <sz val="16"/>
      <name val="Arial"/>
      <family val="2"/>
    </font>
    <font>
      <b/>
      <i/>
      <sz val="8"/>
      <name val="Arial"/>
      <family val="2"/>
    </font>
    <font>
      <b/>
      <i/>
      <sz val="10"/>
      <name val="Calibri"/>
      <family val="2"/>
    </font>
    <font>
      <sz val="11"/>
      <color theme="1"/>
      <name val="Calibri"/>
      <family val="2"/>
      <scheme val="minor"/>
    </font>
    <font>
      <b/>
      <i/>
      <sz val="14"/>
      <color rgb="FFFF0000"/>
      <name val="Arial"/>
      <family val="2"/>
    </font>
    <font>
      <b/>
      <sz val="10"/>
      <color rgb="FFFF0000"/>
      <name val="Arial"/>
      <family val="2"/>
    </font>
    <font>
      <sz val="10"/>
      <color rgb="FFFF0000"/>
      <name val="Arial"/>
      <family val="2"/>
    </font>
    <font>
      <b/>
      <i/>
      <sz val="16"/>
      <color rgb="FFFF0000"/>
      <name val="Arial"/>
      <family val="2"/>
    </font>
    <font>
      <b/>
      <sz val="14"/>
      <name val="Arial"/>
      <family val="2"/>
    </font>
    <font>
      <b/>
      <i/>
      <sz val="11"/>
      <name val="Calibri"/>
      <family val="2"/>
      <scheme val="minor"/>
    </font>
    <font>
      <b/>
      <i/>
      <sz val="12"/>
      <name val="Calibri"/>
      <family val="2"/>
      <scheme val="minor"/>
    </font>
    <font>
      <sz val="18"/>
      <color rgb="FFFF0000"/>
      <name val="Arial"/>
      <family val="2"/>
    </font>
    <font>
      <b/>
      <sz val="24"/>
      <color rgb="FFFF0000"/>
      <name val="Arial"/>
      <family val="2"/>
    </font>
    <font>
      <b/>
      <sz val="12"/>
      <color rgb="FFFF0000"/>
      <name val="Arial"/>
      <family val="2"/>
    </font>
    <font>
      <sz val="11"/>
      <name val="Arial"/>
      <family val="2"/>
    </font>
    <font>
      <b/>
      <i/>
      <sz val="14"/>
      <name val="Calibri"/>
      <family val="2"/>
    </font>
    <font>
      <b/>
      <i/>
      <sz val="14"/>
      <color theme="3"/>
      <name val="Calibri"/>
      <family val="2"/>
    </font>
    <font>
      <sz val="14"/>
      <color theme="3"/>
      <name val="Arial"/>
      <family val="2"/>
    </font>
    <font>
      <sz val="10"/>
      <color theme="3"/>
      <name val="Arial"/>
      <family val="2"/>
    </font>
    <font>
      <sz val="16"/>
      <name val="Arial"/>
      <family val="2"/>
    </font>
    <font>
      <u/>
      <sz val="10"/>
      <color theme="10"/>
      <name val="Arial"/>
      <family val="2"/>
    </font>
    <font>
      <u/>
      <sz val="16"/>
      <color theme="10"/>
      <name val="Arial"/>
      <family val="2"/>
    </font>
    <font>
      <b/>
      <sz val="9"/>
      <color indexed="81"/>
      <name val="Tahoma"/>
      <family val="2"/>
    </font>
    <font>
      <sz val="12"/>
      <name val="Calibri"/>
      <family val="2"/>
      <scheme val="minor"/>
    </font>
    <font>
      <b/>
      <sz val="12"/>
      <color rgb="FFFF0000"/>
      <name val="Abadi"/>
      <family val="2"/>
    </font>
    <font>
      <b/>
      <i/>
      <sz val="12"/>
      <color rgb="FFFF0000"/>
      <name val="Arial"/>
      <family val="2"/>
    </font>
  </fonts>
  <fills count="7">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0" tint="-0.34998626667073579"/>
        <bgColor indexed="64"/>
      </patternFill>
    </fill>
    <fill>
      <patternFill patternType="solid">
        <fgColor theme="6" tint="0.79998168889431442"/>
        <bgColor indexed="64"/>
      </patternFill>
    </fill>
  </fills>
  <borders count="39">
    <border>
      <left/>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style="medium">
        <color auto="1"/>
      </right>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indexed="64"/>
      </left>
      <right/>
      <top/>
      <bottom style="thin">
        <color auto="1"/>
      </bottom>
      <diagonal/>
    </border>
    <border>
      <left/>
      <right/>
      <top/>
      <bottom style="thin">
        <color auto="1"/>
      </bottom>
      <diagonal/>
    </border>
    <border>
      <left/>
      <right style="medium">
        <color indexed="64"/>
      </right>
      <top style="medium">
        <color indexed="64"/>
      </top>
      <bottom/>
      <diagonal/>
    </border>
    <border>
      <left style="medium">
        <color indexed="64"/>
      </left>
      <right style="thin">
        <color auto="1"/>
      </right>
      <top style="thin">
        <color auto="1"/>
      </top>
      <bottom/>
      <diagonal/>
    </border>
    <border>
      <left style="medium">
        <color indexed="64"/>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s>
  <cellStyleXfs count="4">
    <xf numFmtId="0" fontId="0" fillId="0" borderId="0"/>
    <xf numFmtId="0" fontId="7" fillId="0" borderId="0"/>
    <xf numFmtId="0" fontId="19" fillId="0" borderId="0"/>
    <xf numFmtId="0" fontId="36" fillId="0" borderId="0" applyNumberFormat="0" applyFill="0" applyBorder="0" applyAlignment="0" applyProtection="0">
      <alignment vertical="top"/>
      <protection locked="0"/>
    </xf>
  </cellStyleXfs>
  <cellXfs count="168">
    <xf numFmtId="0" fontId="0" fillId="0" borderId="0" xfId="0"/>
    <xf numFmtId="0" fontId="18" fillId="0" borderId="0" xfId="0" applyFont="1" applyAlignment="1" applyProtection="1">
      <alignment horizontal="center"/>
      <protection locked="0"/>
    </xf>
    <xf numFmtId="0" fontId="27" fillId="0" borderId="5" xfId="0" applyFont="1" applyBorder="1" applyAlignment="1" applyProtection="1">
      <alignment horizontal="center" vertical="center"/>
      <protection locked="0"/>
    </xf>
    <xf numFmtId="0" fontId="34" fillId="0" borderId="10" xfId="0" applyFont="1" applyBorder="1" applyAlignment="1" applyProtection="1">
      <alignment horizontal="center" vertical="center"/>
      <protection locked="0"/>
    </xf>
    <xf numFmtId="0" fontId="34" fillId="0" borderId="5" xfId="0" applyFont="1" applyBorder="1" applyAlignment="1" applyProtection="1">
      <alignment horizontal="left" vertical="center"/>
      <protection locked="0"/>
    </xf>
    <xf numFmtId="14" fontId="34" fillId="0" borderId="5" xfId="0" applyNumberFormat="1" applyFont="1" applyBorder="1" applyAlignment="1" applyProtection="1">
      <alignment horizontal="center" vertical="center"/>
      <protection locked="0"/>
    </xf>
    <xf numFmtId="0" fontId="34" fillId="0" borderId="5" xfId="0" applyFont="1" applyBorder="1" applyAlignment="1" applyProtection="1">
      <alignment horizontal="center" vertical="center"/>
      <protection locked="0"/>
    </xf>
    <xf numFmtId="0" fontId="34" fillId="0" borderId="12" xfId="0" applyFont="1" applyBorder="1" applyAlignment="1" applyProtection="1">
      <alignment horizontal="left" vertical="center"/>
      <protection locked="0"/>
    </xf>
    <xf numFmtId="0" fontId="34" fillId="0" borderId="16" xfId="0" applyFont="1" applyBorder="1" applyAlignment="1" applyProtection="1">
      <alignment horizontal="left" vertical="center"/>
      <protection locked="0"/>
    </xf>
    <xf numFmtId="14" fontId="34" fillId="0" borderId="0" xfId="0" applyNumberFormat="1" applyFont="1" applyAlignment="1" applyProtection="1">
      <alignment horizontal="center" vertical="center"/>
      <protection locked="0"/>
    </xf>
    <xf numFmtId="0" fontId="34" fillId="0" borderId="0" xfId="0" applyFont="1" applyAlignment="1" applyProtection="1">
      <alignment horizontal="left" vertical="center"/>
      <protection locked="0"/>
    </xf>
    <xf numFmtId="0" fontId="34" fillId="0" borderId="0" xfId="0" applyFont="1" applyAlignment="1" applyProtection="1">
      <alignment horizontal="center" vertical="center"/>
      <protection locked="0"/>
    </xf>
    <xf numFmtId="164" fontId="32" fillId="0" borderId="0" xfId="0" applyNumberFormat="1" applyFont="1" applyAlignment="1" applyProtection="1">
      <alignment horizontal="left" vertical="center"/>
      <protection locked="0"/>
    </xf>
    <xf numFmtId="0" fontId="34" fillId="0" borderId="12" xfId="0" applyFont="1" applyBorder="1" applyAlignment="1" applyProtection="1">
      <alignment horizontal="center" vertical="center"/>
      <protection locked="0"/>
    </xf>
    <xf numFmtId="0" fontId="6" fillId="0" borderId="6" xfId="1" applyFont="1" applyBorder="1" applyAlignment="1" applyProtection="1">
      <alignment horizontal="center" vertical="center"/>
      <protection locked="0"/>
    </xf>
    <xf numFmtId="14" fontId="6" fillId="4" borderId="6" xfId="1" applyNumberFormat="1" applyFont="1" applyFill="1" applyBorder="1" applyAlignment="1" applyProtection="1">
      <alignment horizontal="center" vertical="center"/>
      <protection locked="0"/>
    </xf>
    <xf numFmtId="0" fontId="6" fillId="0" borderId="0" xfId="1" applyFont="1" applyAlignment="1" applyProtection="1">
      <alignment horizontal="center" vertical="center"/>
      <protection locked="0"/>
    </xf>
    <xf numFmtId="0" fontId="8" fillId="0" borderId="0" xfId="0" applyFont="1" applyAlignment="1" applyProtection="1">
      <alignment horizontal="center" vertical="center"/>
      <protection locked="0"/>
    </xf>
    <xf numFmtId="0" fontId="6" fillId="0" borderId="4" xfId="1" applyFont="1" applyBorder="1" applyAlignment="1" applyProtection="1">
      <alignment horizontal="center" vertical="center"/>
      <protection locked="0"/>
    </xf>
    <xf numFmtId="14" fontId="6" fillId="0" borderId="4" xfId="1" applyNumberFormat="1" applyFont="1" applyBorder="1" applyAlignment="1" applyProtection="1">
      <alignment horizontal="center" vertical="center"/>
      <protection locked="0"/>
    </xf>
    <xf numFmtId="0" fontId="10" fillId="0" borderId="9" xfId="1" applyFont="1" applyBorder="1" applyAlignment="1" applyProtection="1">
      <alignment horizontal="center" vertical="center" wrapText="1"/>
      <protection locked="0"/>
    </xf>
    <xf numFmtId="0" fontId="6" fillId="0" borderId="0" xfId="1" applyFont="1" applyAlignment="1" applyProtection="1">
      <alignment vertical="center"/>
      <protection locked="0"/>
    </xf>
    <xf numFmtId="0" fontId="10" fillId="0" borderId="7" xfId="1" applyFont="1" applyBorder="1" applyAlignment="1" applyProtection="1">
      <alignment horizontal="center" vertical="center" wrapText="1"/>
      <protection locked="0"/>
    </xf>
    <xf numFmtId="165" fontId="6" fillId="0" borderId="5" xfId="0" applyNumberFormat="1" applyFont="1" applyBorder="1" applyAlignment="1" applyProtection="1">
      <alignment horizontal="center" vertical="center"/>
      <protection locked="0"/>
    </xf>
    <xf numFmtId="0" fontId="8" fillId="0" borderId="18" xfId="0" applyFont="1" applyBorder="1" applyAlignment="1" applyProtection="1">
      <alignment horizontal="center" vertical="center"/>
      <protection locked="0"/>
    </xf>
    <xf numFmtId="0" fontId="8" fillId="0" borderId="14" xfId="0" applyFont="1" applyBorder="1" applyAlignment="1" applyProtection="1">
      <alignment horizontal="left" vertical="center" wrapText="1" indent="1"/>
      <protection locked="0"/>
    </xf>
    <xf numFmtId="14" fontId="8" fillId="0" borderId="14" xfId="0" applyNumberFormat="1" applyFont="1" applyBorder="1" applyAlignment="1" applyProtection="1">
      <alignment horizontal="center" vertical="center"/>
      <protection locked="0"/>
    </xf>
    <xf numFmtId="0" fontId="8" fillId="0" borderId="14" xfId="0" applyFont="1" applyBorder="1" applyAlignment="1" applyProtection="1">
      <alignment horizontal="center" vertical="center"/>
      <protection locked="0"/>
    </xf>
    <xf numFmtId="166" fontId="8" fillId="0" borderId="14" xfId="0" applyNumberFormat="1" applyFont="1" applyBorder="1" applyAlignment="1" applyProtection="1">
      <alignment horizontal="center" vertical="center"/>
      <protection locked="0"/>
    </xf>
    <xf numFmtId="0" fontId="8" fillId="0" borderId="22" xfId="0" applyFont="1" applyBorder="1" applyAlignment="1" applyProtection="1">
      <alignment horizontal="center" vertical="center"/>
      <protection locked="0"/>
    </xf>
    <xf numFmtId="0" fontId="40" fillId="0" borderId="0" xfId="0" applyFont="1" applyAlignment="1" applyProtection="1">
      <alignment horizontal="center" vertical="center"/>
      <protection locked="0"/>
    </xf>
    <xf numFmtId="0" fontId="39" fillId="0" borderId="0" xfId="0" applyFont="1" applyAlignment="1" applyProtection="1">
      <alignment horizontal="center" vertical="center"/>
      <protection locked="0"/>
    </xf>
    <xf numFmtId="0" fontId="7" fillId="0" borderId="0" xfId="0" applyFont="1" applyAlignment="1" applyProtection="1">
      <alignment horizontal="center" vertical="center"/>
      <protection locked="0"/>
    </xf>
    <xf numFmtId="0" fontId="8" fillId="0" borderId="0" xfId="0" applyFont="1" applyAlignment="1">
      <alignment horizontal="center" vertical="center"/>
    </xf>
    <xf numFmtId="166" fontId="11" fillId="0" borderId="5" xfId="0" applyNumberFormat="1" applyFont="1" applyBorder="1" applyAlignment="1">
      <alignment horizontal="left" vertical="center"/>
    </xf>
    <xf numFmtId="0" fontId="6" fillId="3" borderId="5" xfId="0" applyFont="1" applyFill="1" applyBorder="1" applyAlignment="1">
      <alignment horizontal="center" vertical="center" wrapText="1"/>
    </xf>
    <xf numFmtId="0" fontId="6" fillId="3" borderId="5" xfId="0" applyFont="1" applyFill="1" applyBorder="1" applyAlignment="1">
      <alignment horizontal="center" vertical="center"/>
    </xf>
    <xf numFmtId="166" fontId="11" fillId="0" borderId="0" xfId="0" applyNumberFormat="1" applyFont="1" applyAlignment="1">
      <alignment horizontal="left" vertical="center"/>
    </xf>
    <xf numFmtId="166" fontId="8" fillId="0" borderId="5" xfId="0" applyNumberFormat="1" applyFont="1" applyBorder="1" applyAlignment="1">
      <alignment horizontal="center" vertical="center"/>
    </xf>
    <xf numFmtId="0" fontId="6" fillId="3" borderId="12" xfId="0" applyFont="1" applyFill="1" applyBorder="1" applyAlignment="1">
      <alignment horizontal="left" vertical="center" indent="1"/>
    </xf>
    <xf numFmtId="0" fontId="6" fillId="3" borderId="13" xfId="0" applyFont="1" applyFill="1" applyBorder="1" applyAlignment="1">
      <alignment horizontal="left" vertical="center" indent="1"/>
    </xf>
    <xf numFmtId="0" fontId="14" fillId="0" borderId="0" xfId="0" applyFont="1" applyAlignment="1">
      <alignment vertical="center"/>
    </xf>
    <xf numFmtId="166" fontId="8" fillId="0" borderId="0" xfId="0" applyNumberFormat="1" applyFont="1" applyAlignment="1">
      <alignment horizontal="center" vertical="center"/>
    </xf>
    <xf numFmtId="0" fontId="11" fillId="0" borderId="0" xfId="1" applyFont="1" applyAlignment="1">
      <alignment horizontal="left" vertical="center"/>
    </xf>
    <xf numFmtId="0" fontId="16" fillId="0" borderId="0" xfId="1" applyFont="1" applyAlignment="1">
      <alignment horizontal="center" vertical="center"/>
    </xf>
    <xf numFmtId="165" fontId="6" fillId="0" borderId="0" xfId="0" applyNumberFormat="1" applyFont="1" applyAlignment="1">
      <alignment horizontal="center" vertical="center"/>
    </xf>
    <xf numFmtId="166" fontId="22" fillId="0" borderId="5" xfId="0" applyNumberFormat="1" applyFont="1" applyBorder="1" applyAlignment="1">
      <alignment horizontal="center" vertical="center"/>
    </xf>
    <xf numFmtId="0" fontId="29" fillId="0" borderId="0" xfId="0" applyFont="1" applyAlignment="1">
      <alignment vertical="center"/>
    </xf>
    <xf numFmtId="0" fontId="39" fillId="0" borderId="0" xfId="0" applyFont="1" applyAlignment="1">
      <alignment vertical="center"/>
    </xf>
    <xf numFmtId="0" fontId="39" fillId="0" borderId="0" xfId="0" applyFont="1" applyAlignment="1">
      <alignment horizontal="center" vertical="center"/>
    </xf>
    <xf numFmtId="165" fontId="8" fillId="0" borderId="0" xfId="0" applyNumberFormat="1" applyFont="1" applyAlignment="1">
      <alignment horizontal="center" vertical="center"/>
    </xf>
    <xf numFmtId="0" fontId="0" fillId="0" borderId="0" xfId="0" applyProtection="1">
      <protection locked="0"/>
    </xf>
    <xf numFmtId="1" fontId="21" fillId="0" borderId="0" xfId="0" applyNumberFormat="1" applyFont="1" applyAlignment="1" applyProtection="1">
      <alignment horizontal="center" vertical="center"/>
      <protection locked="0"/>
    </xf>
    <xf numFmtId="0" fontId="0" fillId="0" borderId="0" xfId="0" applyAlignment="1" applyProtection="1">
      <alignment horizontal="center"/>
      <protection locked="0"/>
    </xf>
    <xf numFmtId="0" fontId="4" fillId="0" borderId="0" xfId="0" applyFont="1" applyAlignment="1" applyProtection="1">
      <alignment horizontal="right" vertical="center"/>
      <protection locked="0"/>
    </xf>
    <xf numFmtId="0" fontId="21" fillId="0" borderId="0" xfId="0" applyFont="1" applyAlignment="1" applyProtection="1">
      <alignment horizontal="center" vertical="center"/>
      <protection locked="0"/>
    </xf>
    <xf numFmtId="0" fontId="32" fillId="0" borderId="0" xfId="0" applyFont="1" applyAlignment="1" applyProtection="1">
      <alignment vertical="center"/>
      <protection locked="0"/>
    </xf>
    <xf numFmtId="14" fontId="0" fillId="0" borderId="0" xfId="0" applyNumberFormat="1" applyProtection="1">
      <protection locked="0"/>
    </xf>
    <xf numFmtId="0" fontId="30" fillId="0" borderId="0" xfId="0" applyFont="1" applyAlignment="1" applyProtection="1">
      <alignment horizontal="center" vertical="center"/>
      <protection locked="0"/>
    </xf>
    <xf numFmtId="167" fontId="32" fillId="0" borderId="0" xfId="0" applyNumberFormat="1" applyFont="1" applyAlignment="1" applyProtection="1">
      <alignment horizontal="center"/>
      <protection locked="0"/>
    </xf>
    <xf numFmtId="0" fontId="9" fillId="0" borderId="0" xfId="0" applyFont="1" applyAlignment="1" applyProtection="1">
      <alignment horizontal="center" vertical="center"/>
      <protection locked="0"/>
    </xf>
    <xf numFmtId="1" fontId="20" fillId="0" borderId="0" xfId="0" applyNumberFormat="1" applyFont="1" applyAlignment="1" applyProtection="1">
      <alignment horizontal="center" vertical="center" wrapText="1"/>
      <protection locked="0"/>
    </xf>
    <xf numFmtId="0" fontId="0" fillId="0" borderId="0" xfId="0" applyAlignment="1" applyProtection="1">
      <alignment vertical="center"/>
      <protection locked="0"/>
    </xf>
    <xf numFmtId="0" fontId="22" fillId="0" borderId="0" xfId="0" applyFont="1" applyProtection="1">
      <protection locked="0"/>
    </xf>
    <xf numFmtId="0" fontId="0" fillId="0" borderId="0" xfId="0" applyAlignment="1" applyProtection="1">
      <alignment horizontal="center" vertical="center"/>
      <protection locked="0"/>
    </xf>
    <xf numFmtId="0" fontId="17" fillId="0" borderId="0" xfId="0" applyFont="1" applyAlignment="1" applyProtection="1">
      <alignment vertical="center" wrapText="1"/>
      <protection locked="0"/>
    </xf>
    <xf numFmtId="0" fontId="15" fillId="0" borderId="0" xfId="0" applyFont="1" applyAlignment="1" applyProtection="1">
      <alignment vertical="center"/>
      <protection locked="0"/>
    </xf>
    <xf numFmtId="0" fontId="7" fillId="0" borderId="0" xfId="0" applyFont="1" applyAlignment="1" applyProtection="1">
      <alignment horizontal="left" vertical="center" indent="1"/>
      <protection locked="0"/>
    </xf>
    <xf numFmtId="0" fontId="20" fillId="0" borderId="0" xfId="0" applyFont="1" applyAlignment="1" applyProtection="1">
      <alignment vertical="center" wrapText="1"/>
      <protection locked="0"/>
    </xf>
    <xf numFmtId="0" fontId="7" fillId="0" borderId="0" xfId="0" applyFont="1" applyAlignment="1" applyProtection="1">
      <alignment vertical="center"/>
      <protection locked="0"/>
    </xf>
    <xf numFmtId="0" fontId="15" fillId="0" borderId="0" xfId="0" applyFont="1" applyProtection="1">
      <protection locked="0"/>
    </xf>
    <xf numFmtId="0" fontId="0" fillId="0" borderId="0" xfId="0" applyAlignment="1" applyProtection="1">
      <alignment horizontal="left"/>
      <protection locked="0"/>
    </xf>
    <xf numFmtId="0" fontId="0" fillId="0" borderId="14" xfId="0" applyBorder="1" applyAlignment="1" applyProtection="1">
      <alignment horizontal="center"/>
      <protection locked="0"/>
    </xf>
    <xf numFmtId="0" fontId="0" fillId="0" borderId="5" xfId="0" applyBorder="1" applyAlignment="1" applyProtection="1">
      <alignment horizontal="center"/>
      <protection locked="0"/>
    </xf>
    <xf numFmtId="0" fontId="3" fillId="6" borderId="12" xfId="0" applyFont="1" applyFill="1" applyBorder="1" applyAlignment="1">
      <alignment horizontal="center" vertical="center" wrapText="1"/>
    </xf>
    <xf numFmtId="0" fontId="3" fillId="6" borderId="5"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3" fillId="6" borderId="14" xfId="0" applyFont="1" applyFill="1" applyBorder="1" applyAlignment="1">
      <alignment horizontal="left" vertical="center" wrapText="1"/>
    </xf>
    <xf numFmtId="0" fontId="27" fillId="0" borderId="0" xfId="0" applyFont="1" applyAlignment="1">
      <alignment horizontal="center" vertical="center"/>
    </xf>
    <xf numFmtId="0" fontId="0" fillId="0" borderId="24" xfId="0" applyBorder="1" applyAlignment="1">
      <alignment horizontal="center"/>
    </xf>
    <xf numFmtId="0" fontId="0" fillId="0" borderId="0" xfId="0" applyAlignment="1">
      <alignment horizontal="center"/>
    </xf>
    <xf numFmtId="0" fontId="0" fillId="0" borderId="25" xfId="0" applyBorder="1" applyAlignment="1">
      <alignment horizontal="center"/>
    </xf>
    <xf numFmtId="0" fontId="0" fillId="0" borderId="26" xfId="0" applyBorder="1" applyAlignment="1">
      <alignment horizontal="left"/>
    </xf>
    <xf numFmtId="165" fontId="23" fillId="0" borderId="0" xfId="0" applyNumberFormat="1" applyFont="1" applyAlignment="1">
      <alignment vertical="center"/>
    </xf>
    <xf numFmtId="0" fontId="4" fillId="0" borderId="25" xfId="0" applyFont="1" applyBorder="1" applyAlignment="1">
      <alignment horizontal="right" vertical="center"/>
    </xf>
    <xf numFmtId="0" fontId="0" fillId="0" borderId="25" xfId="0" applyBorder="1"/>
    <xf numFmtId="167" fontId="22" fillId="0" borderId="0" xfId="0" applyNumberFormat="1" applyFont="1" applyAlignment="1" applyProtection="1">
      <alignment horizontal="center" vertical="center"/>
      <protection locked="0"/>
    </xf>
    <xf numFmtId="0" fontId="21" fillId="0" borderId="0" xfId="0" applyFont="1" applyAlignment="1" applyProtection="1">
      <alignment horizontal="center"/>
      <protection locked="0"/>
    </xf>
    <xf numFmtId="0" fontId="3" fillId="2" borderId="1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6" fillId="5" borderId="37" xfId="0" applyFont="1" applyFill="1" applyBorder="1" applyAlignment="1">
      <alignment horizontal="left" vertical="center"/>
    </xf>
    <xf numFmtId="0" fontId="6" fillId="5" borderId="38" xfId="0" applyFont="1" applyFill="1" applyBorder="1" applyAlignment="1">
      <alignment horizontal="left" vertical="center"/>
    </xf>
    <xf numFmtId="0" fontId="6" fillId="5" borderId="22" xfId="0" applyFont="1" applyFill="1" applyBorder="1" applyAlignment="1">
      <alignment horizontal="left" vertical="center"/>
    </xf>
    <xf numFmtId="165" fontId="23" fillId="0" borderId="0" xfId="0" applyNumberFormat="1" applyFont="1" applyAlignment="1">
      <alignment horizontal="center" vertical="center"/>
    </xf>
    <xf numFmtId="0" fontId="22" fillId="0" borderId="0" xfId="0" applyFont="1" applyAlignment="1" applyProtection="1">
      <alignment horizontal="center" vertical="center"/>
      <protection locked="0"/>
    </xf>
    <xf numFmtId="0" fontId="3" fillId="2" borderId="5"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21" fillId="0" borderId="25" xfId="0" applyFont="1" applyBorder="1" applyAlignment="1" applyProtection="1">
      <alignment horizontal="center"/>
      <protection locked="0"/>
    </xf>
    <xf numFmtId="0" fontId="28" fillId="0" borderId="24" xfId="0" applyFont="1" applyBorder="1" applyAlignment="1">
      <alignment horizontal="center" vertical="center"/>
    </xf>
    <xf numFmtId="0" fontId="1" fillId="2" borderId="32"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0" fillId="0" borderId="23" xfId="0" applyBorder="1" applyAlignment="1">
      <alignment horizontal="center"/>
    </xf>
    <xf numFmtId="0" fontId="0" fillId="0" borderId="24" xfId="0" applyBorder="1" applyAlignment="1">
      <alignment horizontal="center"/>
    </xf>
    <xf numFmtId="0" fontId="6" fillId="0" borderId="24" xfId="0" applyFont="1" applyBorder="1" applyAlignment="1">
      <alignment horizontal="center"/>
    </xf>
    <xf numFmtId="0" fontId="6" fillId="0" borderId="31" xfId="0" applyFont="1" applyBorder="1" applyAlignment="1">
      <alignment horizontal="center"/>
    </xf>
    <xf numFmtId="0" fontId="31" fillId="0" borderId="0" xfId="0" applyFont="1" applyAlignment="1" applyProtection="1">
      <alignment vertical="center" wrapText="1"/>
      <protection locked="0"/>
    </xf>
    <xf numFmtId="0" fontId="32" fillId="0" borderId="0" xfId="0" applyFont="1" applyAlignment="1" applyProtection="1">
      <alignment vertical="center"/>
      <protection locked="0"/>
    </xf>
    <xf numFmtId="0" fontId="33" fillId="0" borderId="0" xfId="0" applyFont="1" applyProtection="1">
      <protection locked="0"/>
    </xf>
    <xf numFmtId="0" fontId="1" fillId="2" borderId="27" xfId="0" applyFont="1" applyFill="1" applyBorder="1" applyAlignment="1">
      <alignment horizontal="left" vertical="center" wrapText="1"/>
    </xf>
    <xf numFmtId="0" fontId="1" fillId="2" borderId="28" xfId="0" applyFont="1" applyFill="1" applyBorder="1" applyAlignment="1">
      <alignment horizontal="left" vertical="center" wrapText="1"/>
    </xf>
    <xf numFmtId="0" fontId="1" fillId="2" borderId="14" xfId="0" applyFont="1" applyFill="1" applyBorder="1" applyAlignment="1">
      <alignment horizontal="left" vertical="center" wrapText="1"/>
    </xf>
    <xf numFmtId="0" fontId="23" fillId="0" borderId="29" xfId="0" applyFont="1" applyBorder="1" applyAlignment="1" applyProtection="1">
      <alignment horizontal="center" vertical="center"/>
      <protection locked="0"/>
    </xf>
    <xf numFmtId="0" fontId="23" fillId="0" borderId="30" xfId="0" applyFont="1" applyBorder="1" applyAlignment="1" applyProtection="1">
      <alignment horizontal="center" vertical="center"/>
      <protection locked="0"/>
    </xf>
    <xf numFmtId="0" fontId="29" fillId="0" borderId="0" xfId="0" applyFont="1" applyAlignment="1">
      <alignment horizontal="left" vertical="center" wrapText="1"/>
    </xf>
    <xf numFmtId="0" fontId="8" fillId="0" borderId="14" xfId="0" applyFont="1" applyBorder="1" applyAlignment="1" applyProtection="1">
      <alignment horizontal="left" vertical="center" indent="1"/>
      <protection locked="0"/>
    </xf>
    <xf numFmtId="0" fontId="21" fillId="3" borderId="12" xfId="0" applyFont="1" applyFill="1" applyBorder="1" applyAlignment="1">
      <alignment horizontal="center" vertical="center"/>
    </xf>
    <xf numFmtId="0" fontId="21" fillId="3" borderId="6" xfId="0" applyFont="1" applyFill="1" applyBorder="1" applyAlignment="1">
      <alignment horizontal="center" vertical="center"/>
    </xf>
    <xf numFmtId="0" fontId="21" fillId="3" borderId="13" xfId="0" applyFont="1" applyFill="1" applyBorder="1" applyAlignment="1">
      <alignment horizontal="center" vertical="center"/>
    </xf>
    <xf numFmtId="0" fontId="12" fillId="0" borderId="0" xfId="0" applyFont="1" applyAlignment="1">
      <alignment horizontal="center" vertical="center"/>
    </xf>
    <xf numFmtId="0" fontId="6" fillId="0" borderId="0" xfId="0" applyFont="1" applyAlignment="1">
      <alignment horizontal="center" vertical="center"/>
    </xf>
    <xf numFmtId="0" fontId="12" fillId="0" borderId="20" xfId="0" applyFont="1" applyBorder="1" applyAlignment="1">
      <alignment horizontal="center" vertical="center"/>
    </xf>
    <xf numFmtId="0" fontId="12" fillId="0" borderId="4" xfId="0" applyFont="1" applyBorder="1" applyAlignment="1">
      <alignment horizontal="center" vertical="center"/>
    </xf>
    <xf numFmtId="0" fontId="12" fillId="0" borderId="21" xfId="0" applyFont="1" applyBorder="1" applyAlignment="1">
      <alignment horizontal="center" vertical="center"/>
    </xf>
    <xf numFmtId="0" fontId="24" fillId="0" borderId="1" xfId="0" applyFont="1" applyBorder="1" applyAlignment="1">
      <alignment horizontal="center" vertical="top"/>
    </xf>
    <xf numFmtId="0" fontId="24" fillId="0" borderId="2" xfId="0" applyFont="1" applyBorder="1" applyAlignment="1">
      <alignment horizontal="center" vertical="top"/>
    </xf>
    <xf numFmtId="0" fontId="24" fillId="0" borderId="3" xfId="0" applyFont="1" applyBorder="1" applyAlignment="1">
      <alignment horizontal="center" vertical="top"/>
    </xf>
    <xf numFmtId="0" fontId="12" fillId="0" borderId="0" xfId="0" applyFont="1" applyAlignment="1">
      <alignment horizontal="right" vertical="center"/>
    </xf>
    <xf numFmtId="0" fontId="12" fillId="0" borderId="5" xfId="0" applyFont="1" applyBorder="1" applyAlignment="1">
      <alignment horizontal="right"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5" xfId="0" applyFont="1" applyBorder="1" applyAlignment="1">
      <alignment horizontal="center" vertical="center"/>
    </xf>
    <xf numFmtId="0" fontId="14" fillId="0" borderId="10" xfId="0" applyFont="1" applyBorder="1" applyAlignment="1">
      <alignment horizontal="center" vertical="center"/>
    </xf>
    <xf numFmtId="0" fontId="14" fillId="0" borderId="5" xfId="0" applyFont="1" applyBorder="1" applyAlignment="1">
      <alignment horizontal="center" vertical="center"/>
    </xf>
    <xf numFmtId="0" fontId="14" fillId="0" borderId="16" xfId="0" applyFont="1" applyBorder="1" applyAlignment="1">
      <alignment horizontal="center" vertical="center"/>
    </xf>
    <xf numFmtId="0" fontId="14" fillId="0" borderId="11" xfId="0" applyFont="1" applyBorder="1" applyAlignment="1">
      <alignment horizontal="center" vertical="center"/>
    </xf>
    <xf numFmtId="0" fontId="14" fillId="0" borderId="7" xfId="0" applyFont="1" applyBorder="1" applyAlignment="1">
      <alignment horizontal="center" vertical="center"/>
    </xf>
    <xf numFmtId="0" fontId="14" fillId="0" borderId="17" xfId="0" applyFont="1" applyBorder="1" applyAlignment="1">
      <alignment horizontal="center" vertical="center"/>
    </xf>
    <xf numFmtId="0" fontId="37" fillId="0" borderId="10" xfId="3" applyFont="1" applyBorder="1" applyAlignment="1" applyProtection="1">
      <alignment horizontal="center" vertical="center"/>
    </xf>
    <xf numFmtId="0" fontId="35" fillId="0" borderId="5" xfId="0" applyFont="1" applyBorder="1" applyAlignment="1">
      <alignment horizontal="center" vertical="center"/>
    </xf>
    <xf numFmtId="0" fontId="35" fillId="0" borderId="16" xfId="0" applyFont="1" applyBorder="1" applyAlignment="1">
      <alignment horizontal="center" vertical="center"/>
    </xf>
    <xf numFmtId="0" fontId="35" fillId="0" borderId="10" xfId="0" applyFont="1" applyBorder="1" applyAlignment="1">
      <alignment horizontal="center" vertical="center"/>
    </xf>
    <xf numFmtId="165" fontId="16" fillId="0" borderId="19" xfId="1" applyNumberFormat="1" applyFont="1" applyBorder="1" applyAlignment="1">
      <alignment horizontal="center" vertical="center"/>
    </xf>
    <xf numFmtId="0" fontId="16" fillId="0" borderId="34" xfId="1" applyFont="1" applyBorder="1" applyAlignment="1">
      <alignment horizontal="center" vertical="center"/>
    </xf>
    <xf numFmtId="0" fontId="16" fillId="0" borderId="35" xfId="1" applyFont="1" applyBorder="1" applyAlignment="1">
      <alignment horizontal="center" vertical="center"/>
    </xf>
    <xf numFmtId="0" fontId="16" fillId="0" borderId="36" xfId="1" applyFont="1" applyBorder="1" applyAlignment="1">
      <alignment horizontal="center" vertical="center"/>
    </xf>
    <xf numFmtId="0" fontId="16" fillId="0" borderId="5" xfId="1" applyFont="1" applyBorder="1" applyAlignment="1">
      <alignment horizontal="center" vertical="center"/>
    </xf>
    <xf numFmtId="0" fontId="6" fillId="0" borderId="4" xfId="0" applyFont="1" applyBorder="1" applyAlignment="1">
      <alignment horizontal="center" vertical="center" wrapText="1"/>
    </xf>
    <xf numFmtId="0" fontId="6" fillId="0" borderId="12" xfId="1" applyFont="1" applyBorder="1" applyAlignment="1" applyProtection="1">
      <alignment horizontal="center" vertical="center"/>
      <protection locked="0"/>
    </xf>
    <xf numFmtId="0" fontId="6" fillId="0" borderId="6" xfId="1" applyFont="1" applyBorder="1" applyAlignment="1" applyProtection="1">
      <alignment horizontal="center" vertical="center"/>
      <protection locked="0"/>
    </xf>
    <xf numFmtId="0" fontId="6" fillId="0" borderId="13" xfId="1" applyFont="1" applyBorder="1" applyAlignment="1" applyProtection="1">
      <alignment horizontal="center" vertical="center"/>
      <protection locked="0"/>
    </xf>
    <xf numFmtId="0" fontId="6" fillId="0" borderId="19" xfId="1" applyFont="1" applyBorder="1" applyAlignment="1" applyProtection="1">
      <alignment horizontal="center" vertical="center"/>
      <protection locked="0"/>
    </xf>
    <xf numFmtId="0" fontId="6" fillId="0" borderId="4" xfId="1" applyFont="1" applyBorder="1" applyAlignment="1" applyProtection="1">
      <alignment horizontal="center" vertical="center"/>
      <protection locked="0"/>
    </xf>
    <xf numFmtId="0" fontId="10" fillId="0" borderId="9" xfId="1" applyFont="1" applyBorder="1" applyAlignment="1" applyProtection="1">
      <alignment horizontal="center" vertical="center" wrapText="1"/>
      <protection locked="0"/>
    </xf>
    <xf numFmtId="0" fontId="10" fillId="0" borderId="7" xfId="1" applyFont="1" applyBorder="1" applyAlignment="1" applyProtection="1">
      <alignment horizontal="center" vertical="center" wrapText="1"/>
      <protection locked="0"/>
    </xf>
    <xf numFmtId="14" fontId="10" fillId="0" borderId="9" xfId="1" applyNumberFormat="1" applyFont="1" applyBorder="1" applyAlignment="1" applyProtection="1">
      <alignment horizontal="center" vertical="center" wrapText="1"/>
      <protection locked="0"/>
    </xf>
    <xf numFmtId="14" fontId="10" fillId="0" borderId="7" xfId="1" applyNumberFormat="1" applyFont="1" applyBorder="1" applyAlignment="1" applyProtection="1">
      <alignment horizontal="center" vertical="center" wrapText="1"/>
      <protection locked="0"/>
    </xf>
    <xf numFmtId="0" fontId="10" fillId="0" borderId="8" xfId="1" applyFont="1" applyBorder="1" applyAlignment="1" applyProtection="1">
      <alignment horizontal="center" vertical="center" wrapText="1"/>
      <protection locked="0"/>
    </xf>
    <xf numFmtId="0" fontId="10" fillId="0" borderId="11" xfId="1" applyFont="1" applyBorder="1" applyAlignment="1" applyProtection="1">
      <alignment horizontal="center" vertical="center" wrapText="1"/>
      <protection locked="0"/>
    </xf>
    <xf numFmtId="0" fontId="10" fillId="2" borderId="9" xfId="1" applyFont="1" applyFill="1" applyBorder="1" applyAlignment="1" applyProtection="1">
      <alignment horizontal="center" vertical="center" wrapText="1"/>
      <protection locked="0"/>
    </xf>
    <xf numFmtId="0" fontId="10" fillId="2" borderId="7" xfId="1" applyFont="1" applyFill="1" applyBorder="1" applyAlignment="1" applyProtection="1">
      <alignment horizontal="center" vertical="center" wrapText="1"/>
      <protection locked="0"/>
    </xf>
    <xf numFmtId="0" fontId="10" fillId="2" borderId="15" xfId="1" applyFont="1" applyFill="1" applyBorder="1" applyAlignment="1" applyProtection="1">
      <alignment horizontal="center" vertical="center" wrapText="1"/>
      <protection locked="0"/>
    </xf>
    <xf numFmtId="0" fontId="10" fillId="2" borderId="17" xfId="1" applyFont="1" applyFill="1" applyBorder="1" applyAlignment="1" applyProtection="1">
      <alignment horizontal="center" vertical="center" wrapText="1"/>
      <protection locked="0"/>
    </xf>
    <xf numFmtId="0" fontId="23" fillId="0" borderId="4" xfId="0" applyFont="1" applyBorder="1" applyAlignment="1">
      <alignment horizontal="center" vertical="center" wrapText="1"/>
    </xf>
    <xf numFmtId="0" fontId="23" fillId="0" borderId="0" xfId="0" applyFont="1" applyAlignment="1">
      <alignment horizontal="center" vertical="center" wrapText="1"/>
    </xf>
  </cellXfs>
  <cellStyles count="4">
    <cellStyle name="Hipervínculo" xfId="3" builtinId="8"/>
    <cellStyle name="Normal" xfId="0" builtinId="0"/>
    <cellStyle name="Normal 2" xfId="1" xr:uid="{00000000-0005-0000-0000-00000200000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http://www.espeleocantabria.net" TargetMode="External"/><Relationship Id="rId2" Type="http://schemas.openxmlformats.org/officeDocument/2006/relationships/image" Target="../media/image1.png"/><Relationship Id="rId1" Type="http://schemas.openxmlformats.org/officeDocument/2006/relationships/hyperlink" Target="http://www.cec-espeleo.com" TargetMode="External"/><Relationship Id="rId4" Type="http://schemas.openxmlformats.org/officeDocument/2006/relationships/image" Target="../media/image2.tiff"/></Relationships>
</file>

<file path=xl/drawings/drawing1.xml><?xml version="1.0" encoding="utf-8"?>
<xdr:wsDr xmlns:xdr="http://schemas.openxmlformats.org/drawingml/2006/spreadsheetDrawing" xmlns:a="http://schemas.openxmlformats.org/drawingml/2006/main">
  <xdr:twoCellAnchor editAs="absolute">
    <xdr:from>
      <xdr:col>11</xdr:col>
      <xdr:colOff>1647</xdr:colOff>
      <xdr:row>0</xdr:row>
      <xdr:rowOff>446087</xdr:rowOff>
    </xdr:from>
    <xdr:to>
      <xdr:col>15</xdr:col>
      <xdr:colOff>56809</xdr:colOff>
      <xdr:row>1</xdr:row>
      <xdr:rowOff>58677</xdr:rowOff>
    </xdr:to>
    <xdr:pic>
      <xdr:nvPicPr>
        <xdr:cNvPr id="1029" name="2 Imagen">
          <a:hlinkClick xmlns:r="http://schemas.openxmlformats.org/officeDocument/2006/relationships" r:id="rId1"/>
          <a:extLst>
            <a:ext uri="{FF2B5EF4-FFF2-40B4-BE49-F238E27FC236}">
              <a16:creationId xmlns:a16="http://schemas.microsoft.com/office/drawing/2014/main" id="{00000000-0008-0000-0000-000005040000}"/>
            </a:ext>
          </a:extLst>
        </xdr:cNvPr>
        <xdr:cNvPicPr>
          <a:picLocks noChangeAspect="1"/>
        </xdr:cNvPicPr>
      </xdr:nvPicPr>
      <xdr:blipFill>
        <a:blip xmlns:r="http://schemas.openxmlformats.org/officeDocument/2006/relationships" r:embed="rId2"/>
        <a:srcRect/>
        <a:stretch/>
      </xdr:blipFill>
      <xdr:spPr bwMode="auto">
        <a:xfrm>
          <a:off x="14454903" y="446087"/>
          <a:ext cx="2710291" cy="1261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0</xdr:col>
      <xdr:colOff>723900</xdr:colOff>
      <xdr:row>0</xdr:row>
      <xdr:rowOff>0</xdr:rowOff>
    </xdr:from>
    <xdr:to>
      <xdr:col>2</xdr:col>
      <xdr:colOff>2115893</xdr:colOff>
      <xdr:row>0</xdr:row>
      <xdr:rowOff>1621155</xdr:rowOff>
    </xdr:to>
    <xdr:pic>
      <xdr:nvPicPr>
        <xdr:cNvPr id="2" name="Imagen 1">
          <a:hlinkClick xmlns:r="http://schemas.openxmlformats.org/officeDocument/2006/relationships" r:id="rId3"/>
          <a:extLst>
            <a:ext uri="{FF2B5EF4-FFF2-40B4-BE49-F238E27FC236}">
              <a16:creationId xmlns:a16="http://schemas.microsoft.com/office/drawing/2014/main" id="{9E109D9D-0356-284C-AAD1-1475E812DA54}"/>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723900" y="0"/>
          <a:ext cx="4876800" cy="16306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hyperlink" Target="mailto:licencias@espeleocantabria.ne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Z402"/>
  <sheetViews>
    <sheetView showGridLines="0" tabSelected="1" zoomScale="60" zoomScaleNormal="60" workbookViewId="0">
      <selection activeCell="C2" sqref="C2:D2"/>
    </sheetView>
  </sheetViews>
  <sheetFormatPr baseColWidth="10" defaultColWidth="10.7109375" defaultRowHeight="12.75" x14ac:dyDescent="0.2"/>
  <cols>
    <col min="1" max="1" width="11.140625" style="53" customWidth="1"/>
    <col min="2" max="2" width="34" style="53" customWidth="1"/>
    <col min="3" max="3" width="46.7109375" style="51" customWidth="1"/>
    <col min="4" max="4" width="11.28515625" style="53" customWidth="1"/>
    <col min="5" max="5" width="7.5703125" style="53" customWidth="1"/>
    <col min="6" max="6" width="52.5703125" style="53" customWidth="1"/>
    <col min="7" max="7" width="11.7109375" style="73" customWidth="1"/>
    <col min="8" max="8" width="17.7109375" style="51" customWidth="1"/>
    <col min="9" max="14" width="3.28515625" style="53" customWidth="1"/>
    <col min="15" max="15" width="27.85546875" style="53" customWidth="1"/>
    <col min="16" max="16" width="51.5703125" style="71" customWidth="1"/>
    <col min="17" max="20" width="21.85546875" style="51" hidden="1" customWidth="1"/>
    <col min="21" max="21" width="21.85546875" style="52" hidden="1" customWidth="1"/>
    <col min="22" max="24" width="21.85546875" style="51" hidden="1" customWidth="1"/>
    <col min="25" max="25" width="21.85546875" style="53" hidden="1" customWidth="1"/>
    <col min="26" max="26" width="21.85546875" style="51" hidden="1" customWidth="1"/>
    <col min="27" max="27" width="18.5703125" style="51" customWidth="1"/>
    <col min="28" max="28" width="12.5703125" style="51" customWidth="1"/>
    <col min="29" max="44" width="10.7109375" style="51" customWidth="1"/>
    <col min="45" max="16384" width="10.7109375" style="51"/>
  </cols>
  <sheetData>
    <row r="1" spans="1:23" ht="130.15" customHeight="1" x14ac:dyDescent="0.2">
      <c r="A1" s="105"/>
      <c r="B1" s="106"/>
      <c r="C1" s="79"/>
      <c r="D1" s="101">
        <v>2025</v>
      </c>
      <c r="E1" s="101"/>
      <c r="F1" s="2" t="s">
        <v>115</v>
      </c>
      <c r="G1" s="78"/>
      <c r="H1" s="107"/>
      <c r="I1" s="107"/>
      <c r="J1" s="107"/>
      <c r="K1" s="107"/>
      <c r="L1" s="107"/>
      <c r="M1" s="107"/>
      <c r="N1" s="107"/>
      <c r="O1" s="107"/>
      <c r="P1" s="108"/>
    </row>
    <row r="2" spans="1:23" ht="21" customHeight="1" x14ac:dyDescent="0.2">
      <c r="A2" s="81"/>
      <c r="B2" s="54" t="s">
        <v>81</v>
      </c>
      <c r="C2" s="109"/>
      <c r="D2" s="109"/>
      <c r="E2" s="1"/>
      <c r="F2" s="94" t="str">
        <f ca="1">IF(ISBLANK(A10),"",IF(CELL("contenido",T4)&lt;&gt;"",CELL("contenido",T4),CELL("contenido",T6)))</f>
        <v/>
      </c>
      <c r="G2" s="94"/>
      <c r="H2" s="94"/>
      <c r="I2" s="80"/>
      <c r="J2" s="80"/>
      <c r="K2" s="80"/>
      <c r="L2" s="80"/>
      <c r="M2" s="80"/>
      <c r="N2" s="80"/>
      <c r="O2" s="80"/>
      <c r="P2" s="82"/>
      <c r="R2" s="55" t="s">
        <v>78</v>
      </c>
      <c r="S2" s="55" t="s">
        <v>75</v>
      </c>
      <c r="T2" s="87" t="s">
        <v>48</v>
      </c>
      <c r="U2" s="87"/>
      <c r="V2" s="87"/>
      <c r="W2" s="51" t="s">
        <v>120</v>
      </c>
    </row>
    <row r="3" spans="1:23" ht="21" customHeight="1" x14ac:dyDescent="0.25">
      <c r="A3" s="81"/>
      <c r="B3" s="54" t="s">
        <v>82</v>
      </c>
      <c r="C3" s="110" t="str">
        <f>IF(C2="","",LOOKUP(C2,W26:W44,X26:X44))</f>
        <v/>
      </c>
      <c r="D3" s="111"/>
      <c r="E3" s="1"/>
      <c r="F3" s="80"/>
      <c r="G3" s="80"/>
      <c r="H3"/>
      <c r="I3" s="83"/>
      <c r="J3" s="83"/>
      <c r="K3" s="80"/>
      <c r="L3" s="80"/>
      <c r="M3" s="80"/>
      <c r="N3" s="80"/>
      <c r="O3" s="80"/>
      <c r="P3" s="82"/>
      <c r="R3" s="57">
        <f ca="1">TODAY()</f>
        <v>45655</v>
      </c>
      <c r="S3" s="58" t="s">
        <v>76</v>
      </c>
      <c r="U3" s="51"/>
      <c r="W3" s="51">
        <v>1</v>
      </c>
    </row>
    <row r="4" spans="1:23" ht="21" customHeight="1" x14ac:dyDescent="0.3">
      <c r="A4" s="84"/>
      <c r="B4" s="54" t="s">
        <v>30</v>
      </c>
      <c r="C4" s="56" t="str">
        <f>IF(C2="","",LOOKUP(C2,W26:W44,Z26:Z44))</f>
        <v/>
      </c>
      <c r="D4" s="59" t="str">
        <f>IF(C2="","",LOOKUP(C2,W26:W44,Y26:Y44))</f>
        <v/>
      </c>
      <c r="E4" s="1"/>
      <c r="F4" s="94" t="str">
        <f>IF(OR(C2="",C3="",C4="",D4="",C5=""),"Termina de rellenar la Cabecera","")</f>
        <v>Termina de rellenar la Cabecera</v>
      </c>
      <c r="G4" s="94"/>
      <c r="H4" s="94"/>
      <c r="I4" s="83"/>
      <c r="J4" s="83"/>
      <c r="K4" s="80"/>
      <c r="L4" s="80"/>
      <c r="M4" s="80"/>
      <c r="N4" s="80"/>
      <c r="O4" s="80"/>
      <c r="P4" s="82"/>
      <c r="R4" s="57">
        <f ca="1">R3-C5</f>
        <v>45655</v>
      </c>
      <c r="S4" s="58" t="s">
        <v>77</v>
      </c>
      <c r="T4" s="86" t="str">
        <f>IF(SUM(Q10:Q48)="","",IF(SUM(Q10:Q48)&gt;=1,"Introduce una sola opción",""))</f>
        <v/>
      </c>
      <c r="U4" s="86"/>
      <c r="V4" s="86"/>
      <c r="W4" s="51">
        <v>0</v>
      </c>
    </row>
    <row r="5" spans="1:23" ht="21" customHeight="1" x14ac:dyDescent="0.2">
      <c r="A5" s="85"/>
      <c r="B5" s="54" t="s">
        <v>29</v>
      </c>
      <c r="C5" s="12"/>
      <c r="D5" s="51"/>
      <c r="E5" s="51"/>
      <c r="F5" s="94" t="str">
        <f>T7</f>
        <v/>
      </c>
      <c r="G5" s="94"/>
      <c r="H5" s="94"/>
      <c r="I5" s="94"/>
      <c r="J5" s="94"/>
      <c r="K5" s="80"/>
      <c r="L5" s="80"/>
      <c r="M5" s="80"/>
      <c r="N5" s="80"/>
      <c r="O5" s="80"/>
      <c r="P5" s="82"/>
      <c r="R5" s="51">
        <f ca="1">IF((R4&gt;15),1,"")</f>
        <v>1</v>
      </c>
      <c r="T5" s="86"/>
      <c r="U5" s="86"/>
      <c r="V5" s="86"/>
    </row>
    <row r="6" spans="1:23" ht="22.9" customHeight="1" x14ac:dyDescent="0.2">
      <c r="A6" s="115" t="str">
        <f ca="1">IF(AND(R5=1,R6=1),"Actualiza la fecha de la Cabecera","")</f>
        <v/>
      </c>
      <c r="B6" s="116"/>
      <c r="C6" s="116"/>
      <c r="D6" s="60"/>
      <c r="E6" s="60"/>
      <c r="F6" s="94"/>
      <c r="G6" s="94"/>
      <c r="H6" s="94"/>
      <c r="I6" s="94"/>
      <c r="J6" s="94"/>
      <c r="K6" s="80"/>
      <c r="L6" s="80"/>
      <c r="M6" s="80"/>
      <c r="N6" s="80"/>
      <c r="O6" s="80"/>
      <c r="P6" s="82"/>
      <c r="R6" s="51">
        <f>IF((A10=""),0,1)</f>
        <v>0</v>
      </c>
      <c r="T6" s="95" t="str">
        <f>IF(SUM(R10:R48)="","",IF(SUM(R10:R48)&gt;=1,"Has marcado varias opciones",""))</f>
        <v/>
      </c>
      <c r="U6" s="95"/>
      <c r="V6" s="95"/>
    </row>
    <row r="7" spans="1:23" ht="12.6" customHeight="1" x14ac:dyDescent="0.2">
      <c r="A7" s="102" t="s">
        <v>0</v>
      </c>
      <c r="B7" s="112" t="s">
        <v>2</v>
      </c>
      <c r="C7" s="112" t="s">
        <v>1</v>
      </c>
      <c r="D7" s="97" t="s">
        <v>3</v>
      </c>
      <c r="E7" s="97" t="s">
        <v>70</v>
      </c>
      <c r="F7" s="97" t="s">
        <v>4</v>
      </c>
      <c r="G7" s="97" t="s">
        <v>5</v>
      </c>
      <c r="H7" s="97" t="s">
        <v>6</v>
      </c>
      <c r="I7" s="96" t="s">
        <v>7</v>
      </c>
      <c r="J7" s="96"/>
      <c r="K7" s="96"/>
      <c r="L7" s="96"/>
      <c r="M7" s="96"/>
      <c r="N7" s="96"/>
      <c r="O7" s="74" t="s">
        <v>120</v>
      </c>
      <c r="P7" s="91" t="s">
        <v>80</v>
      </c>
      <c r="T7" s="95" t="str">
        <f>IF(SUM(S10:S48)="","",IF(SUM(S10:S48)&lt;&gt;0,"Introduce la Fecha de Nacimiento",""))</f>
        <v/>
      </c>
      <c r="U7" s="95"/>
      <c r="V7" s="95"/>
    </row>
    <row r="8" spans="1:23" ht="34.5" customHeight="1" x14ac:dyDescent="0.2">
      <c r="A8" s="103"/>
      <c r="B8" s="113"/>
      <c r="C8" s="113"/>
      <c r="D8" s="98"/>
      <c r="E8" s="98"/>
      <c r="F8" s="98"/>
      <c r="G8" s="98"/>
      <c r="H8" s="98"/>
      <c r="I8" s="88" t="s">
        <v>8</v>
      </c>
      <c r="J8" s="89"/>
      <c r="K8" s="90"/>
      <c r="L8" s="88" t="s">
        <v>9</v>
      </c>
      <c r="M8" s="89"/>
      <c r="N8" s="90"/>
      <c r="O8" s="75" t="s">
        <v>124</v>
      </c>
      <c r="P8" s="92"/>
      <c r="T8" s="95"/>
      <c r="U8" s="95"/>
      <c r="V8" s="95"/>
    </row>
    <row r="9" spans="1:23" ht="19.899999999999999" customHeight="1" x14ac:dyDescent="0.2">
      <c r="A9" s="104"/>
      <c r="B9" s="114"/>
      <c r="C9" s="114"/>
      <c r="D9" s="99"/>
      <c r="E9" s="99"/>
      <c r="F9" s="99"/>
      <c r="G9" s="99"/>
      <c r="H9" s="99"/>
      <c r="I9" s="76" t="s">
        <v>10</v>
      </c>
      <c r="J9" s="76" t="s">
        <v>11</v>
      </c>
      <c r="K9" s="76" t="s">
        <v>12</v>
      </c>
      <c r="L9" s="76" t="s">
        <v>10</v>
      </c>
      <c r="M9" s="76" t="s">
        <v>11</v>
      </c>
      <c r="N9" s="76" t="s">
        <v>12</v>
      </c>
      <c r="O9" s="77" t="s">
        <v>125</v>
      </c>
      <c r="P9" s="93"/>
      <c r="Q9" s="100" t="s">
        <v>49</v>
      </c>
      <c r="R9" s="87"/>
      <c r="S9" s="87"/>
      <c r="U9" s="61" t="str">
        <f>IF((D26=""),"",DATEDIF(D26,C5,"Y"))</f>
        <v/>
      </c>
    </row>
    <row r="10" spans="1:23" ht="21" customHeight="1" x14ac:dyDescent="0.2">
      <c r="A10" s="3"/>
      <c r="B10" s="4"/>
      <c r="C10" s="4"/>
      <c r="D10" s="5"/>
      <c r="E10" s="6"/>
      <c r="F10" s="7"/>
      <c r="G10" s="6"/>
      <c r="H10" s="6"/>
      <c r="I10" s="6"/>
      <c r="J10" s="6"/>
      <c r="K10" s="6"/>
      <c r="L10" s="6"/>
      <c r="M10" s="6"/>
      <c r="N10" s="6"/>
      <c r="O10" s="13"/>
      <c r="P10" s="8"/>
      <c r="Q10" s="62" t="str">
        <f t="shared" ref="Q10:Q48" si="0">IF(A10="","",IF(COUNTA(I10:N10)=0,1,""))</f>
        <v/>
      </c>
      <c r="R10" s="62" t="str">
        <f t="shared" ref="R10:R48" si="1">IF(A10="","",IF(COUNTA(I10:N10)&gt;1,1,""))</f>
        <v/>
      </c>
      <c r="S10" s="62" t="str">
        <f>IF(OR(ISBLANK(A10),ISBLANK(B10),ISBLANK(C10)),"",IF(ISBLANK(D10),1,""))</f>
        <v/>
      </c>
      <c r="U10" s="61" t="str">
        <f>IF((D10=""),"",DATEDIF(D10,$C$5,"Y"))</f>
        <v/>
      </c>
    </row>
    <row r="11" spans="1:23" ht="21" customHeight="1" x14ac:dyDescent="0.2">
      <c r="A11" s="3"/>
      <c r="B11" s="4"/>
      <c r="C11" s="4"/>
      <c r="D11" s="5"/>
      <c r="E11" s="6"/>
      <c r="F11" s="7"/>
      <c r="G11" s="6"/>
      <c r="H11" s="6"/>
      <c r="I11" s="6"/>
      <c r="J11" s="6"/>
      <c r="K11" s="6"/>
      <c r="L11" s="6"/>
      <c r="M11" s="6"/>
      <c r="N11" s="6"/>
      <c r="O11" s="13"/>
      <c r="P11" s="8"/>
      <c r="Q11" s="62" t="str">
        <f t="shared" si="0"/>
        <v/>
      </c>
      <c r="R11" s="62" t="str">
        <f t="shared" si="1"/>
        <v/>
      </c>
      <c r="S11" s="62" t="str">
        <f>IF(OR(ISBLANK(A11),ISBLANK(B11),ISBLANK(#REF!)),"",IF(ISBLANK(D11),1,""))</f>
        <v/>
      </c>
      <c r="U11" s="61" t="str">
        <f t="shared" ref="U11:U48" si="2">IF((D11=""),"",DATEDIF(D11,$C$5,"Y"))</f>
        <v/>
      </c>
    </row>
    <row r="12" spans="1:23" ht="21" customHeight="1" x14ac:dyDescent="0.2">
      <c r="A12" s="3"/>
      <c r="B12" s="4"/>
      <c r="C12" s="4"/>
      <c r="D12" s="5"/>
      <c r="E12" s="6"/>
      <c r="F12" s="7"/>
      <c r="G12" s="6"/>
      <c r="H12" s="6"/>
      <c r="I12" s="6"/>
      <c r="J12" s="6"/>
      <c r="K12" s="6"/>
      <c r="L12" s="6"/>
      <c r="M12" s="6"/>
      <c r="N12" s="6"/>
      <c r="O12" s="13"/>
      <c r="P12" s="8"/>
      <c r="Q12" s="62" t="str">
        <f t="shared" si="0"/>
        <v/>
      </c>
      <c r="R12" s="62" t="str">
        <f t="shared" si="1"/>
        <v/>
      </c>
      <c r="S12" s="62" t="str">
        <f>IF(OR(ISBLANK(A12),ISBLANK(B12),ISBLANK(#REF!)),"",IF(ISBLANK(D12),1,""))</f>
        <v/>
      </c>
      <c r="U12" s="61" t="str">
        <f t="shared" si="2"/>
        <v/>
      </c>
    </row>
    <row r="13" spans="1:23" ht="21" customHeight="1" x14ac:dyDescent="0.2">
      <c r="A13" s="3"/>
      <c r="B13" s="4"/>
      <c r="C13" s="4"/>
      <c r="D13" s="5"/>
      <c r="E13" s="6"/>
      <c r="F13" s="7"/>
      <c r="G13" s="6"/>
      <c r="H13" s="6"/>
      <c r="I13" s="6"/>
      <c r="J13" s="6"/>
      <c r="K13" s="6"/>
      <c r="L13" s="6"/>
      <c r="M13" s="6"/>
      <c r="N13" s="6"/>
      <c r="O13" s="13"/>
      <c r="P13" s="8"/>
      <c r="Q13" s="62" t="str">
        <f t="shared" si="0"/>
        <v/>
      </c>
      <c r="R13" s="62" t="str">
        <f t="shared" si="1"/>
        <v/>
      </c>
      <c r="S13" s="62" t="str">
        <f>IF(OR(ISBLANK(A13),ISBLANK(B13),ISBLANK(#REF!)),"",IF(ISBLANK(D13),1,""))</f>
        <v/>
      </c>
      <c r="U13" s="61" t="str">
        <f t="shared" si="2"/>
        <v/>
      </c>
    </row>
    <row r="14" spans="1:23" ht="21" customHeight="1" x14ac:dyDescent="0.2">
      <c r="A14" s="3"/>
      <c r="B14" s="4"/>
      <c r="C14" s="4"/>
      <c r="D14" s="5"/>
      <c r="E14" s="6"/>
      <c r="F14" s="7"/>
      <c r="G14" s="6"/>
      <c r="H14" s="6"/>
      <c r="I14" s="6"/>
      <c r="J14" s="6"/>
      <c r="K14" s="6"/>
      <c r="L14" s="6"/>
      <c r="M14" s="6"/>
      <c r="N14" s="6"/>
      <c r="O14" s="13"/>
      <c r="P14" s="8"/>
      <c r="Q14" s="62" t="str">
        <f t="shared" si="0"/>
        <v/>
      </c>
      <c r="R14" s="62" t="str">
        <f t="shared" si="1"/>
        <v/>
      </c>
      <c r="S14" s="62" t="str">
        <f>IF(OR(ISBLANK(A14),ISBLANK(B14),ISBLANK(#REF!)),"",IF(ISBLANK(D14),1,""))</f>
        <v/>
      </c>
      <c r="U14" s="61" t="str">
        <f t="shared" si="2"/>
        <v/>
      </c>
    </row>
    <row r="15" spans="1:23" ht="21" customHeight="1" x14ac:dyDescent="0.2">
      <c r="A15" s="3"/>
      <c r="B15" s="4"/>
      <c r="C15" s="4"/>
      <c r="D15" s="5"/>
      <c r="E15" s="6"/>
      <c r="F15" s="7"/>
      <c r="G15" s="6"/>
      <c r="H15" s="6"/>
      <c r="I15" s="6"/>
      <c r="J15" s="6"/>
      <c r="K15" s="6"/>
      <c r="L15" s="6"/>
      <c r="M15" s="6"/>
      <c r="N15" s="6"/>
      <c r="O15" s="13"/>
      <c r="P15" s="8"/>
      <c r="Q15" s="62" t="str">
        <f t="shared" si="0"/>
        <v/>
      </c>
      <c r="R15" s="62" t="str">
        <f t="shared" si="1"/>
        <v/>
      </c>
      <c r="S15" s="62" t="str">
        <f>IF(OR(ISBLANK(A15),ISBLANK(B15),ISBLANK(#REF!)),"",IF(ISBLANK(D15),1,""))</f>
        <v/>
      </c>
      <c r="U15" s="61" t="str">
        <f t="shared" si="2"/>
        <v/>
      </c>
    </row>
    <row r="16" spans="1:23" ht="21" customHeight="1" x14ac:dyDescent="0.2">
      <c r="A16" s="3"/>
      <c r="B16" s="4"/>
      <c r="C16" s="4"/>
      <c r="D16" s="5"/>
      <c r="E16" s="6"/>
      <c r="F16" s="7"/>
      <c r="G16" s="6"/>
      <c r="H16" s="6"/>
      <c r="I16" s="6"/>
      <c r="J16" s="6"/>
      <c r="K16" s="6"/>
      <c r="L16" s="6"/>
      <c r="M16" s="6"/>
      <c r="N16" s="6"/>
      <c r="O16" s="13"/>
      <c r="P16" s="8"/>
      <c r="Q16" s="62" t="str">
        <f t="shared" si="0"/>
        <v/>
      </c>
      <c r="R16" s="62" t="str">
        <f t="shared" si="1"/>
        <v/>
      </c>
      <c r="S16" s="62" t="str">
        <f>IF(OR(ISBLANK(A16),ISBLANK(B16),ISBLANK(#REF!)),"",IF(ISBLANK(D16),1,""))</f>
        <v/>
      </c>
      <c r="U16" s="61" t="str">
        <f t="shared" si="2"/>
        <v/>
      </c>
    </row>
    <row r="17" spans="1:26" ht="21" customHeight="1" x14ac:dyDescent="0.2">
      <c r="A17" s="3"/>
      <c r="B17" s="4"/>
      <c r="C17" s="4"/>
      <c r="D17" s="5"/>
      <c r="E17" s="6"/>
      <c r="F17" s="7"/>
      <c r="G17" s="6"/>
      <c r="H17" s="6"/>
      <c r="I17" s="6"/>
      <c r="J17" s="6"/>
      <c r="K17" s="6"/>
      <c r="L17" s="6"/>
      <c r="M17" s="6"/>
      <c r="N17" s="6"/>
      <c r="O17" s="13"/>
      <c r="P17" s="8"/>
      <c r="Q17" s="62" t="str">
        <f t="shared" si="0"/>
        <v/>
      </c>
      <c r="R17" s="62" t="str">
        <f t="shared" si="1"/>
        <v/>
      </c>
      <c r="S17" s="62" t="str">
        <f>IF(OR(ISBLANK(A17),ISBLANK(B17),ISBLANK(#REF!)),"",IF(ISBLANK(D17),1,""))</f>
        <v/>
      </c>
      <c r="U17" s="61" t="str">
        <f t="shared" si="2"/>
        <v/>
      </c>
    </row>
    <row r="18" spans="1:26" ht="21" customHeight="1" x14ac:dyDescent="0.2">
      <c r="A18" s="3"/>
      <c r="B18" s="4"/>
      <c r="C18" s="4"/>
      <c r="D18" s="5"/>
      <c r="E18" s="6"/>
      <c r="F18" s="7"/>
      <c r="G18" s="6"/>
      <c r="H18" s="6"/>
      <c r="I18" s="6"/>
      <c r="J18" s="6"/>
      <c r="K18" s="6"/>
      <c r="L18" s="6"/>
      <c r="M18" s="6"/>
      <c r="N18" s="6"/>
      <c r="O18" s="13"/>
      <c r="P18" s="8"/>
      <c r="Q18" s="62" t="str">
        <f t="shared" si="0"/>
        <v/>
      </c>
      <c r="R18" s="62" t="str">
        <f t="shared" si="1"/>
        <v/>
      </c>
      <c r="S18" s="62" t="str">
        <f>IF(OR(ISBLANK(A18),ISBLANK(B18),ISBLANK(#REF!)),"",IF(ISBLANK(D18),1,""))</f>
        <v/>
      </c>
      <c r="U18" s="61" t="str">
        <f t="shared" si="2"/>
        <v/>
      </c>
    </row>
    <row r="19" spans="1:26" ht="21" customHeight="1" x14ac:dyDescent="0.2">
      <c r="A19" s="3"/>
      <c r="B19" s="4"/>
      <c r="C19" s="4"/>
      <c r="D19" s="5"/>
      <c r="E19" s="6"/>
      <c r="F19" s="7"/>
      <c r="G19" s="6"/>
      <c r="H19" s="6"/>
      <c r="I19" s="6"/>
      <c r="J19" s="6"/>
      <c r="K19" s="6"/>
      <c r="L19" s="6"/>
      <c r="M19" s="6"/>
      <c r="N19" s="6"/>
      <c r="O19" s="13"/>
      <c r="P19" s="8"/>
      <c r="Q19" s="62" t="str">
        <f t="shared" si="0"/>
        <v/>
      </c>
      <c r="R19" s="62" t="str">
        <f t="shared" si="1"/>
        <v/>
      </c>
      <c r="S19" s="62" t="str">
        <f>IF(OR(ISBLANK(A19),ISBLANK(B19),ISBLANK(#REF!)),"",IF(ISBLANK(D19),1,""))</f>
        <v/>
      </c>
      <c r="U19" s="61" t="str">
        <f t="shared" si="2"/>
        <v/>
      </c>
    </row>
    <row r="20" spans="1:26" ht="21" customHeight="1" x14ac:dyDescent="0.2">
      <c r="A20" s="3"/>
      <c r="B20" s="4"/>
      <c r="C20" s="4"/>
      <c r="D20" s="5"/>
      <c r="E20" s="6"/>
      <c r="F20" s="7"/>
      <c r="G20" s="6"/>
      <c r="H20" s="6"/>
      <c r="I20" s="6"/>
      <c r="J20" s="6"/>
      <c r="K20" s="6"/>
      <c r="L20" s="6"/>
      <c r="M20" s="6"/>
      <c r="N20" s="6"/>
      <c r="O20" s="13"/>
      <c r="P20" s="8"/>
      <c r="Q20" s="62" t="str">
        <f t="shared" si="0"/>
        <v/>
      </c>
      <c r="R20" s="62" t="str">
        <f t="shared" si="1"/>
        <v/>
      </c>
      <c r="S20" s="62" t="str">
        <f>IF(OR(ISBLANK(A20),ISBLANK(B20),ISBLANK(#REF!)),"",IF(ISBLANK(D20),1,""))</f>
        <v/>
      </c>
      <c r="U20" s="61" t="str">
        <f t="shared" si="2"/>
        <v/>
      </c>
    </row>
    <row r="21" spans="1:26" ht="21" customHeight="1" x14ac:dyDescent="0.2">
      <c r="A21" s="3"/>
      <c r="B21" s="4"/>
      <c r="C21" s="4"/>
      <c r="D21" s="5"/>
      <c r="E21" s="6"/>
      <c r="F21" s="7"/>
      <c r="G21" s="6"/>
      <c r="H21" s="6"/>
      <c r="I21" s="6"/>
      <c r="J21" s="6"/>
      <c r="K21" s="6"/>
      <c r="L21" s="6"/>
      <c r="M21" s="6"/>
      <c r="N21" s="6"/>
      <c r="O21" s="13"/>
      <c r="P21" s="8"/>
      <c r="Q21" s="62" t="str">
        <f t="shared" si="0"/>
        <v/>
      </c>
      <c r="R21" s="62" t="str">
        <f t="shared" si="1"/>
        <v/>
      </c>
      <c r="S21" s="62" t="str">
        <f>IF(OR(ISBLANK(A21),ISBLANK(B21),ISBLANK(#REF!)),"",IF(ISBLANK(D21),1,""))</f>
        <v/>
      </c>
      <c r="U21" s="61" t="str">
        <f t="shared" si="2"/>
        <v/>
      </c>
    </row>
    <row r="22" spans="1:26" ht="21" customHeight="1" x14ac:dyDescent="0.2">
      <c r="A22" s="3"/>
      <c r="B22" s="4"/>
      <c r="C22" s="4"/>
      <c r="D22" s="5"/>
      <c r="E22" s="6"/>
      <c r="F22" s="7"/>
      <c r="G22" s="6"/>
      <c r="H22" s="6"/>
      <c r="I22" s="6"/>
      <c r="J22" s="6"/>
      <c r="K22" s="6"/>
      <c r="L22" s="6"/>
      <c r="M22" s="6"/>
      <c r="N22" s="6"/>
      <c r="O22" s="13"/>
      <c r="P22" s="8"/>
      <c r="Q22" s="62" t="str">
        <f t="shared" si="0"/>
        <v/>
      </c>
      <c r="R22" s="62" t="str">
        <f t="shared" si="1"/>
        <v/>
      </c>
      <c r="S22" s="62" t="str">
        <f>IF(OR(ISBLANK(A22),ISBLANK(B22),ISBLANK(#REF!)),"",IF(ISBLANK(D22),1,""))</f>
        <v/>
      </c>
      <c r="U22" s="61" t="str">
        <f t="shared" si="2"/>
        <v/>
      </c>
    </row>
    <row r="23" spans="1:26" ht="21" customHeight="1" x14ac:dyDescent="0.2">
      <c r="A23" s="3"/>
      <c r="B23" s="4"/>
      <c r="C23" s="4"/>
      <c r="D23" s="5"/>
      <c r="E23" s="6"/>
      <c r="F23" s="7"/>
      <c r="G23" s="6"/>
      <c r="H23" s="6"/>
      <c r="I23" s="6"/>
      <c r="J23" s="6"/>
      <c r="K23" s="6"/>
      <c r="L23" s="6"/>
      <c r="M23" s="6"/>
      <c r="N23" s="6"/>
      <c r="O23" s="13"/>
      <c r="P23" s="8"/>
      <c r="Q23" s="62" t="str">
        <f t="shared" si="0"/>
        <v/>
      </c>
      <c r="R23" s="62" t="str">
        <f t="shared" si="1"/>
        <v/>
      </c>
      <c r="S23" s="62" t="str">
        <f>IF(OR(ISBLANK(A23),ISBLANK(B23),ISBLANK(#REF!)),"",IF(ISBLANK(D23),1,""))</f>
        <v/>
      </c>
      <c r="U23" s="61" t="str">
        <f t="shared" si="2"/>
        <v/>
      </c>
    </row>
    <row r="24" spans="1:26" ht="21" customHeight="1" x14ac:dyDescent="0.2">
      <c r="A24" s="3"/>
      <c r="B24" s="4"/>
      <c r="C24" s="4"/>
      <c r="D24" s="5"/>
      <c r="E24" s="6"/>
      <c r="F24" s="7"/>
      <c r="G24" s="6"/>
      <c r="H24" s="6"/>
      <c r="I24" s="6"/>
      <c r="J24" s="6"/>
      <c r="K24" s="6"/>
      <c r="L24" s="6"/>
      <c r="M24" s="6"/>
      <c r="N24" s="6"/>
      <c r="O24" s="13"/>
      <c r="P24" s="8"/>
      <c r="Q24" s="62" t="str">
        <f t="shared" si="0"/>
        <v/>
      </c>
      <c r="R24" s="62" t="str">
        <f t="shared" si="1"/>
        <v/>
      </c>
      <c r="S24" s="62" t="str">
        <f>IF(OR(ISBLANK(A24),ISBLANK(B24),ISBLANK(#REF!)),"",IF(ISBLANK(D24),1,""))</f>
        <v/>
      </c>
      <c r="T24" s="63"/>
      <c r="U24" s="61" t="str">
        <f t="shared" si="2"/>
        <v/>
      </c>
      <c r="W24" s="55" t="s">
        <v>57</v>
      </c>
    </row>
    <row r="25" spans="1:26" s="62" customFormat="1" ht="21" customHeight="1" x14ac:dyDescent="0.2">
      <c r="A25" s="3"/>
      <c r="B25" s="4"/>
      <c r="C25" s="4"/>
      <c r="D25" s="5"/>
      <c r="E25" s="6"/>
      <c r="F25" s="7"/>
      <c r="G25" s="6"/>
      <c r="H25" s="6"/>
      <c r="I25" s="6"/>
      <c r="J25" s="6"/>
      <c r="K25" s="6"/>
      <c r="L25" s="6"/>
      <c r="M25" s="6"/>
      <c r="N25" s="6"/>
      <c r="O25" s="13"/>
      <c r="P25" s="8"/>
      <c r="Q25" s="62" t="str">
        <f t="shared" si="0"/>
        <v/>
      </c>
      <c r="R25" s="62" t="str">
        <f t="shared" si="1"/>
        <v/>
      </c>
      <c r="S25" s="62" t="str">
        <f>IF(OR(ISBLANK(A25),ISBLANK(B25),ISBLANK(#REF!)),"",IF(ISBLANK(D25),1,""))</f>
        <v/>
      </c>
      <c r="U25" s="61" t="str">
        <f t="shared" si="2"/>
        <v/>
      </c>
      <c r="Y25" s="64"/>
    </row>
    <row r="26" spans="1:26" s="62" customFormat="1" ht="21" customHeight="1" x14ac:dyDescent="0.2">
      <c r="A26" s="3"/>
      <c r="B26" s="4"/>
      <c r="C26" s="4"/>
      <c r="D26" s="5"/>
      <c r="E26" s="6"/>
      <c r="F26" s="7"/>
      <c r="G26" s="6"/>
      <c r="H26" s="6"/>
      <c r="I26" s="6"/>
      <c r="J26" s="6"/>
      <c r="K26" s="6"/>
      <c r="L26" s="6"/>
      <c r="M26" s="6"/>
      <c r="N26" s="6"/>
      <c r="O26" s="13"/>
      <c r="P26" s="8"/>
      <c r="Q26" s="62" t="str">
        <f t="shared" si="0"/>
        <v/>
      </c>
      <c r="R26" s="62" t="str">
        <f t="shared" si="1"/>
        <v/>
      </c>
      <c r="S26" s="62" t="str">
        <f>IF(OR(ISBLANK(A26),ISBLANK(B26),ISBLANK(#REF!)),"",IF(ISBLANK(D26),1,""))</f>
        <v/>
      </c>
      <c r="T26" s="65"/>
      <c r="U26" s="61" t="str">
        <f t="shared" si="2"/>
        <v/>
      </c>
      <c r="W26" s="66"/>
      <c r="X26" s="67"/>
      <c r="Y26" s="64"/>
      <c r="Z26" s="67"/>
    </row>
    <row r="27" spans="1:26" s="62" customFormat="1" ht="21" customHeight="1" x14ac:dyDescent="0.2">
      <c r="A27" s="3"/>
      <c r="B27" s="4"/>
      <c r="C27" s="4"/>
      <c r="D27" s="5"/>
      <c r="E27" s="6"/>
      <c r="F27" s="7"/>
      <c r="G27" s="6"/>
      <c r="H27" s="6"/>
      <c r="I27" s="6"/>
      <c r="J27" s="6"/>
      <c r="K27" s="6"/>
      <c r="L27" s="6"/>
      <c r="M27" s="6"/>
      <c r="N27" s="6"/>
      <c r="O27" s="13"/>
      <c r="P27" s="8"/>
      <c r="Q27" s="62" t="str">
        <f t="shared" si="0"/>
        <v/>
      </c>
      <c r="R27" s="62" t="str">
        <f t="shared" si="1"/>
        <v/>
      </c>
      <c r="S27" s="62" t="str">
        <f>IF(OR(ISBLANK(A27),ISBLANK(B27),ISBLANK(#REF!)),"",IF(ISBLANK(D27),1,""))</f>
        <v/>
      </c>
      <c r="T27" s="68"/>
      <c r="U27" s="61" t="str">
        <f t="shared" si="2"/>
        <v/>
      </c>
      <c r="W27" s="66" t="s">
        <v>56</v>
      </c>
      <c r="X27" s="67" t="s">
        <v>72</v>
      </c>
      <c r="Y27" s="64">
        <v>39750</v>
      </c>
      <c r="Z27" s="69" t="s">
        <v>59</v>
      </c>
    </row>
    <row r="28" spans="1:26" s="62" customFormat="1" ht="21" customHeight="1" x14ac:dyDescent="0.2">
      <c r="A28" s="3"/>
      <c r="B28" s="4"/>
      <c r="C28" s="4"/>
      <c r="D28" s="5"/>
      <c r="E28" s="6"/>
      <c r="F28" s="7"/>
      <c r="G28" s="6"/>
      <c r="H28" s="6"/>
      <c r="I28" s="6"/>
      <c r="J28" s="6"/>
      <c r="K28" s="6"/>
      <c r="L28" s="6"/>
      <c r="M28" s="6"/>
      <c r="N28" s="6"/>
      <c r="O28" s="13"/>
      <c r="P28" s="8"/>
      <c r="Q28" s="62" t="str">
        <f t="shared" si="0"/>
        <v/>
      </c>
      <c r="R28" s="62" t="str">
        <f t="shared" si="1"/>
        <v/>
      </c>
      <c r="S28" s="62" t="str">
        <f>IF(OR(ISBLANK(A28),ISBLANK(B28),ISBLANK(#REF!)),"",IF(ISBLANK(D28),1,""))</f>
        <v/>
      </c>
      <c r="T28" s="68"/>
      <c r="U28" s="61" t="str">
        <f t="shared" si="2"/>
        <v/>
      </c>
      <c r="W28" s="66" t="s">
        <v>110</v>
      </c>
      <c r="X28" s="67" t="s">
        <v>71</v>
      </c>
      <c r="Y28" s="64">
        <v>39740</v>
      </c>
      <c r="Z28" s="69" t="s">
        <v>69</v>
      </c>
    </row>
    <row r="29" spans="1:26" s="62" customFormat="1" ht="21" customHeight="1" x14ac:dyDescent="0.2">
      <c r="A29" s="3"/>
      <c r="B29" s="4"/>
      <c r="C29" s="4"/>
      <c r="D29" s="5"/>
      <c r="E29" s="6"/>
      <c r="F29" s="7"/>
      <c r="G29" s="6"/>
      <c r="H29" s="6"/>
      <c r="I29" s="6"/>
      <c r="J29" s="6"/>
      <c r="K29" s="6"/>
      <c r="L29" s="6"/>
      <c r="M29" s="6"/>
      <c r="N29" s="6"/>
      <c r="O29" s="13"/>
      <c r="P29" s="8"/>
      <c r="Q29" s="62" t="str">
        <f t="shared" si="0"/>
        <v/>
      </c>
      <c r="R29" s="62" t="str">
        <f t="shared" si="1"/>
        <v/>
      </c>
      <c r="S29" s="62" t="str">
        <f>IF(OR(ISBLANK(A29),ISBLANK(B29),ISBLANK(#REF!)),"",IF(ISBLANK(D29),1,""))</f>
        <v/>
      </c>
      <c r="T29" s="68"/>
      <c r="U29" s="61" t="str">
        <f t="shared" si="2"/>
        <v/>
      </c>
      <c r="W29" s="66" t="s">
        <v>55</v>
      </c>
      <c r="X29" s="67" t="s">
        <v>64</v>
      </c>
      <c r="Y29" s="64">
        <v>39800</v>
      </c>
      <c r="Z29" s="69" t="s">
        <v>60</v>
      </c>
    </row>
    <row r="30" spans="1:26" s="62" customFormat="1" ht="21" customHeight="1" x14ac:dyDescent="0.2">
      <c r="A30" s="3"/>
      <c r="B30" s="4"/>
      <c r="C30" s="4"/>
      <c r="D30" s="5"/>
      <c r="E30" s="6"/>
      <c r="F30" s="7"/>
      <c r="G30" s="6"/>
      <c r="H30" s="6"/>
      <c r="I30" s="6"/>
      <c r="J30" s="6"/>
      <c r="K30" s="6"/>
      <c r="L30" s="6"/>
      <c r="M30" s="6"/>
      <c r="N30" s="6"/>
      <c r="O30" s="13"/>
      <c r="P30" s="8"/>
      <c r="Q30" s="62" t="str">
        <f t="shared" si="0"/>
        <v/>
      </c>
      <c r="R30" s="62" t="str">
        <f t="shared" si="1"/>
        <v/>
      </c>
      <c r="S30" s="62" t="str">
        <f>IF(OR(ISBLANK(A30),ISBLANK(B30),ISBLANK(#REF!)),"",IF(ISBLANK(D30),1,""))</f>
        <v/>
      </c>
      <c r="T30" s="68"/>
      <c r="U30" s="61" t="str">
        <f t="shared" si="2"/>
        <v/>
      </c>
      <c r="W30" s="66" t="s">
        <v>68</v>
      </c>
      <c r="X30" s="67" t="s">
        <v>74</v>
      </c>
      <c r="Y30" s="64">
        <v>39600</v>
      </c>
      <c r="Z30" s="69" t="s">
        <v>63</v>
      </c>
    </row>
    <row r="31" spans="1:26" s="62" customFormat="1" ht="21" customHeight="1" x14ac:dyDescent="0.2">
      <c r="A31" s="3"/>
      <c r="B31" s="4"/>
      <c r="C31" s="4"/>
      <c r="D31" s="5"/>
      <c r="E31" s="6"/>
      <c r="F31" s="7"/>
      <c r="G31" s="6"/>
      <c r="H31" s="6"/>
      <c r="I31" s="6"/>
      <c r="J31" s="6"/>
      <c r="K31" s="6"/>
      <c r="L31" s="6"/>
      <c r="M31" s="6"/>
      <c r="N31" s="6"/>
      <c r="O31" s="13"/>
      <c r="P31" s="8"/>
      <c r="Q31" s="62" t="str">
        <f t="shared" si="0"/>
        <v/>
      </c>
      <c r="R31" s="62" t="str">
        <f t="shared" si="1"/>
        <v/>
      </c>
      <c r="S31" s="62" t="str">
        <f>IF(OR(ISBLANK(A31),ISBLANK(B31),ISBLANK(#REF!)),"",IF(ISBLANK(D31),1,""))</f>
        <v/>
      </c>
      <c r="U31" s="61" t="str">
        <f t="shared" si="2"/>
        <v/>
      </c>
      <c r="W31" s="66" t="s">
        <v>51</v>
      </c>
      <c r="X31" s="67" t="s">
        <v>65</v>
      </c>
      <c r="Y31" s="64">
        <v>39793</v>
      </c>
      <c r="Z31" s="69" t="s">
        <v>66</v>
      </c>
    </row>
    <row r="32" spans="1:26" s="62" customFormat="1" ht="21" customHeight="1" x14ac:dyDescent="0.2">
      <c r="A32" s="3"/>
      <c r="B32" s="4"/>
      <c r="C32" s="4"/>
      <c r="D32" s="5"/>
      <c r="E32" s="6"/>
      <c r="F32" s="7"/>
      <c r="G32" s="6"/>
      <c r="H32" s="6"/>
      <c r="I32" s="6"/>
      <c r="J32" s="6"/>
      <c r="K32" s="6"/>
      <c r="L32" s="6"/>
      <c r="M32" s="6"/>
      <c r="N32" s="6"/>
      <c r="O32" s="13"/>
      <c r="P32" s="8"/>
      <c r="Q32" s="62" t="str">
        <f t="shared" si="0"/>
        <v/>
      </c>
      <c r="R32" s="62" t="str">
        <f t="shared" si="1"/>
        <v/>
      </c>
      <c r="S32" s="62" t="str">
        <f>IF(OR(ISBLANK(A32),ISBLANK(B32),ISBLANK(#REF!)),"",IF(ISBLANK(D32),1,""))</f>
        <v/>
      </c>
      <c r="U32" s="61" t="str">
        <f t="shared" si="2"/>
        <v/>
      </c>
      <c r="W32" s="66" t="s">
        <v>87</v>
      </c>
      <c r="X32" s="67" t="s">
        <v>88</v>
      </c>
      <c r="Y32" s="64">
        <v>39400</v>
      </c>
      <c r="Z32" s="69" t="s">
        <v>89</v>
      </c>
    </row>
    <row r="33" spans="1:26" s="62" customFormat="1" ht="21" customHeight="1" x14ac:dyDescent="0.2">
      <c r="A33" s="3"/>
      <c r="B33" s="4"/>
      <c r="C33" s="4"/>
      <c r="D33" s="5"/>
      <c r="E33" s="6"/>
      <c r="F33" s="7"/>
      <c r="G33" s="6"/>
      <c r="H33" s="6"/>
      <c r="I33" s="6"/>
      <c r="J33" s="6"/>
      <c r="K33" s="6"/>
      <c r="L33" s="6"/>
      <c r="M33" s="6"/>
      <c r="N33" s="6"/>
      <c r="O33" s="13"/>
      <c r="P33" s="8"/>
      <c r="Q33" s="62" t="str">
        <f t="shared" si="0"/>
        <v/>
      </c>
      <c r="R33" s="62" t="str">
        <f t="shared" si="1"/>
        <v/>
      </c>
      <c r="S33" s="62" t="str">
        <f>IF(OR(ISBLANK(A33),ISBLANK(B33),ISBLANK(#REF!)),"",IF(ISBLANK(D33),1,""))</f>
        <v/>
      </c>
      <c r="U33" s="61" t="str">
        <f t="shared" si="2"/>
        <v/>
      </c>
      <c r="W33" s="66" t="s">
        <v>90</v>
      </c>
      <c r="X33" s="67" t="s">
        <v>91</v>
      </c>
      <c r="Y33" s="64">
        <v>39720</v>
      </c>
      <c r="Z33" s="69" t="s">
        <v>86</v>
      </c>
    </row>
    <row r="34" spans="1:26" ht="21" customHeight="1" x14ac:dyDescent="0.2">
      <c r="A34" s="3"/>
      <c r="B34" s="4"/>
      <c r="C34" s="4"/>
      <c r="D34" s="5"/>
      <c r="E34" s="6"/>
      <c r="F34" s="7"/>
      <c r="G34" s="6"/>
      <c r="H34" s="6"/>
      <c r="I34" s="6"/>
      <c r="J34" s="6"/>
      <c r="K34" s="6"/>
      <c r="L34" s="6"/>
      <c r="M34" s="6"/>
      <c r="N34" s="6"/>
      <c r="O34" s="13"/>
      <c r="P34" s="8"/>
      <c r="Q34" s="62" t="str">
        <f t="shared" si="0"/>
        <v/>
      </c>
      <c r="R34" s="62" t="str">
        <f t="shared" si="1"/>
        <v/>
      </c>
      <c r="S34" s="62" t="str">
        <f>IF(OR(ISBLANK(A34),ISBLANK(B34),ISBLANK(#REF!)),"",IF(ISBLANK(D34),1,""))</f>
        <v/>
      </c>
      <c r="U34" s="61" t="str">
        <f t="shared" si="2"/>
        <v/>
      </c>
      <c r="W34" s="66" t="s">
        <v>92</v>
      </c>
      <c r="X34" s="67" t="s">
        <v>93</v>
      </c>
      <c r="Y34" s="64">
        <v>39710</v>
      </c>
      <c r="Z34" s="69" t="s">
        <v>94</v>
      </c>
    </row>
    <row r="35" spans="1:26" ht="21" customHeight="1" x14ac:dyDescent="0.25">
      <c r="A35" s="3"/>
      <c r="B35" s="4"/>
      <c r="C35" s="4"/>
      <c r="D35" s="5"/>
      <c r="E35" s="6"/>
      <c r="F35" s="7"/>
      <c r="G35" s="6"/>
      <c r="H35" s="6"/>
      <c r="I35" s="6"/>
      <c r="J35" s="6"/>
      <c r="K35" s="6"/>
      <c r="L35" s="6"/>
      <c r="M35" s="6"/>
      <c r="N35" s="6"/>
      <c r="O35" s="13"/>
      <c r="P35" s="8"/>
      <c r="Q35" s="62" t="str">
        <f t="shared" si="0"/>
        <v/>
      </c>
      <c r="R35" s="62" t="str">
        <f t="shared" si="1"/>
        <v/>
      </c>
      <c r="S35" s="62" t="str">
        <f>IF(OR(ISBLANK(A35),ISBLANK(B35),ISBLANK(#REF!)),"",IF(ISBLANK(D35),1,""))</f>
        <v/>
      </c>
      <c r="U35" s="61" t="str">
        <f t="shared" si="2"/>
        <v/>
      </c>
      <c r="W35" s="70" t="s">
        <v>95</v>
      </c>
      <c r="X35" s="51" t="s">
        <v>96</v>
      </c>
      <c r="Y35" s="53">
        <v>39728</v>
      </c>
      <c r="Z35" s="51" t="s">
        <v>97</v>
      </c>
    </row>
    <row r="36" spans="1:26" ht="21" customHeight="1" x14ac:dyDescent="0.25">
      <c r="A36" s="3"/>
      <c r="B36" s="4"/>
      <c r="C36" s="4"/>
      <c r="D36" s="5"/>
      <c r="E36" s="6"/>
      <c r="F36" s="7"/>
      <c r="G36" s="6"/>
      <c r="H36" s="6"/>
      <c r="I36" s="6"/>
      <c r="J36" s="6"/>
      <c r="K36" s="6"/>
      <c r="L36" s="6"/>
      <c r="M36" s="6"/>
      <c r="N36" s="6"/>
      <c r="O36" s="13"/>
      <c r="P36" s="8"/>
      <c r="Q36" s="62" t="str">
        <f t="shared" si="0"/>
        <v/>
      </c>
      <c r="R36" s="62" t="str">
        <f t="shared" si="1"/>
        <v/>
      </c>
      <c r="S36" s="62" t="str">
        <f>IF(OR(ISBLANK(A36),ISBLANK(B36),ISBLANK(#REF!)),"",IF(ISBLANK(D36),1,""))</f>
        <v/>
      </c>
      <c r="U36" s="61" t="str">
        <f t="shared" si="2"/>
        <v/>
      </c>
      <c r="W36" s="70" t="s">
        <v>98</v>
      </c>
      <c r="X36" s="51" t="s">
        <v>99</v>
      </c>
      <c r="Y36" s="53">
        <v>39478</v>
      </c>
      <c r="Z36" s="51" t="s">
        <v>100</v>
      </c>
    </row>
    <row r="37" spans="1:26" ht="21" customHeight="1" x14ac:dyDescent="0.25">
      <c r="A37" s="3"/>
      <c r="B37" s="4"/>
      <c r="C37" s="4"/>
      <c r="D37" s="5"/>
      <c r="E37" s="6"/>
      <c r="F37" s="7"/>
      <c r="G37" s="6"/>
      <c r="H37" s="6"/>
      <c r="I37" s="6"/>
      <c r="J37" s="6"/>
      <c r="K37" s="6"/>
      <c r="L37" s="6"/>
      <c r="M37" s="6"/>
      <c r="N37" s="6"/>
      <c r="O37" s="13"/>
      <c r="P37" s="8"/>
      <c r="Q37" s="62" t="str">
        <f t="shared" si="0"/>
        <v/>
      </c>
      <c r="R37" s="62" t="str">
        <f t="shared" si="1"/>
        <v/>
      </c>
      <c r="S37" s="62" t="str">
        <f>IF(OR(ISBLANK(A37),ISBLANK(B37),ISBLANK(#REF!)),"",IF(ISBLANK(D37),1,""))</f>
        <v/>
      </c>
      <c r="U37" s="61" t="str">
        <f t="shared" si="2"/>
        <v/>
      </c>
      <c r="W37" s="70" t="s">
        <v>101</v>
      </c>
      <c r="X37" s="51" t="s">
        <v>102</v>
      </c>
      <c r="Y37" s="53">
        <v>39800</v>
      </c>
      <c r="Z37" s="51" t="s">
        <v>60</v>
      </c>
    </row>
    <row r="38" spans="1:26" ht="21" customHeight="1" x14ac:dyDescent="0.25">
      <c r="A38" s="3"/>
      <c r="B38" s="4"/>
      <c r="C38" s="4"/>
      <c r="D38" s="5"/>
      <c r="E38" s="6"/>
      <c r="F38" s="7"/>
      <c r="G38" s="6"/>
      <c r="H38" s="6"/>
      <c r="I38" s="6"/>
      <c r="J38" s="6"/>
      <c r="K38" s="6"/>
      <c r="L38" s="6"/>
      <c r="M38" s="6"/>
      <c r="N38" s="6"/>
      <c r="O38" s="13"/>
      <c r="P38" s="8"/>
      <c r="Q38" s="62" t="str">
        <f t="shared" si="0"/>
        <v/>
      </c>
      <c r="R38" s="62" t="str">
        <f t="shared" si="1"/>
        <v/>
      </c>
      <c r="S38" s="62" t="str">
        <f>IF(OR(ISBLANK(A38),ISBLANK(B38),ISBLANK(#REF!)),"",IF(ISBLANK(D38),1,""))</f>
        <v/>
      </c>
      <c r="U38" s="61" t="str">
        <f t="shared" si="2"/>
        <v/>
      </c>
      <c r="W38" s="70" t="s">
        <v>103</v>
      </c>
      <c r="X38" s="51" t="s">
        <v>104</v>
      </c>
      <c r="Y38" s="53">
        <v>39001</v>
      </c>
      <c r="Z38" s="51" t="s">
        <v>58</v>
      </c>
    </row>
    <row r="39" spans="1:26" ht="21" customHeight="1" x14ac:dyDescent="0.25">
      <c r="A39" s="3"/>
      <c r="B39" s="4"/>
      <c r="C39" s="4"/>
      <c r="D39" s="5"/>
      <c r="E39" s="6"/>
      <c r="F39" s="7"/>
      <c r="G39" s="6"/>
      <c r="H39" s="6"/>
      <c r="I39" s="6"/>
      <c r="J39" s="6"/>
      <c r="K39" s="6"/>
      <c r="L39" s="6"/>
      <c r="M39" s="6"/>
      <c r="N39" s="6"/>
      <c r="O39" s="13"/>
      <c r="P39" s="8"/>
      <c r="Q39" s="62" t="str">
        <f t="shared" si="0"/>
        <v/>
      </c>
      <c r="R39" s="62" t="str">
        <f t="shared" si="1"/>
        <v/>
      </c>
      <c r="S39" s="62" t="str">
        <f>IF(OR(ISBLANK(A39),ISBLANK(B39),ISBLANK(#REF!)),"",IF(ISBLANK(D39),1,""))</f>
        <v/>
      </c>
      <c r="U39" s="61" t="str">
        <f t="shared" si="2"/>
        <v/>
      </c>
      <c r="W39" s="70" t="s">
        <v>105</v>
      </c>
      <c r="X39" s="51" t="s">
        <v>106</v>
      </c>
      <c r="Y39" s="53">
        <v>39700</v>
      </c>
      <c r="Z39" s="51" t="s">
        <v>107</v>
      </c>
    </row>
    <row r="40" spans="1:26" ht="21" customHeight="1" x14ac:dyDescent="0.25">
      <c r="A40" s="3"/>
      <c r="B40" s="4"/>
      <c r="C40" s="4"/>
      <c r="D40" s="5"/>
      <c r="E40" s="6"/>
      <c r="F40" s="7"/>
      <c r="G40" s="6"/>
      <c r="H40" s="6"/>
      <c r="I40" s="6"/>
      <c r="J40" s="6"/>
      <c r="K40" s="6"/>
      <c r="L40" s="6"/>
      <c r="M40" s="6"/>
      <c r="N40" s="6"/>
      <c r="O40" s="13"/>
      <c r="P40" s="8"/>
      <c r="Q40" s="62" t="str">
        <f t="shared" si="0"/>
        <v/>
      </c>
      <c r="R40" s="62" t="str">
        <f t="shared" si="1"/>
        <v/>
      </c>
      <c r="S40" s="62" t="str">
        <f>IF(OR(ISBLANK(A40),ISBLANK(B40),ISBLANK(#REF!)),"",IF(ISBLANK(D40),1,""))</f>
        <v/>
      </c>
      <c r="U40" s="61" t="str">
        <f t="shared" si="2"/>
        <v/>
      </c>
      <c r="W40" s="70" t="s">
        <v>108</v>
      </c>
      <c r="X40" s="51" t="s">
        <v>109</v>
      </c>
      <c r="Y40" s="53">
        <v>39010</v>
      </c>
      <c r="Z40" s="51" t="s">
        <v>58</v>
      </c>
    </row>
    <row r="41" spans="1:26" ht="21" customHeight="1" x14ac:dyDescent="0.25">
      <c r="A41" s="3"/>
      <c r="B41" s="4"/>
      <c r="C41" s="4"/>
      <c r="D41" s="5"/>
      <c r="E41" s="6"/>
      <c r="F41" s="7"/>
      <c r="G41" s="6"/>
      <c r="H41" s="6"/>
      <c r="I41" s="6"/>
      <c r="J41" s="6"/>
      <c r="K41" s="6"/>
      <c r="L41" s="6"/>
      <c r="M41" s="6"/>
      <c r="N41" s="6"/>
      <c r="O41" s="13"/>
      <c r="P41" s="8"/>
      <c r="Q41" s="62" t="str">
        <f t="shared" si="0"/>
        <v/>
      </c>
      <c r="R41" s="62" t="str">
        <f t="shared" si="1"/>
        <v/>
      </c>
      <c r="S41" s="62" t="str">
        <f>IF(OR(ISBLANK(A41),ISBLANK(B41),ISBLANK(#REF!)),"",IF(ISBLANK(D41),1,""))</f>
        <v/>
      </c>
      <c r="U41" s="61" t="str">
        <f t="shared" si="2"/>
        <v/>
      </c>
      <c r="W41" s="70" t="s">
        <v>53</v>
      </c>
      <c r="X41" s="51" t="s">
        <v>116</v>
      </c>
      <c r="Y41" s="53">
        <v>39120</v>
      </c>
      <c r="Z41" s="51" t="s">
        <v>117</v>
      </c>
    </row>
    <row r="42" spans="1:26" ht="21" customHeight="1" x14ac:dyDescent="0.25">
      <c r="A42" s="3"/>
      <c r="B42" s="4"/>
      <c r="C42" s="4"/>
      <c r="D42" s="5"/>
      <c r="E42" s="6"/>
      <c r="F42" s="7"/>
      <c r="G42" s="6"/>
      <c r="H42" s="6"/>
      <c r="I42" s="6"/>
      <c r="J42" s="6"/>
      <c r="K42" s="6"/>
      <c r="L42" s="6"/>
      <c r="M42" s="6"/>
      <c r="N42" s="6"/>
      <c r="O42" s="13"/>
      <c r="P42" s="8"/>
      <c r="Q42" s="62" t="str">
        <f t="shared" si="0"/>
        <v/>
      </c>
      <c r="R42" s="62" t="str">
        <f t="shared" si="1"/>
        <v/>
      </c>
      <c r="S42" s="62" t="str">
        <f>IF(OR(ISBLANK(A42),ISBLANK(B42),ISBLANK(#REF!)),"",IF(ISBLANK(D42),1,""))</f>
        <v/>
      </c>
      <c r="U42" s="61" t="str">
        <f t="shared" si="2"/>
        <v/>
      </c>
      <c r="W42" s="70" t="s">
        <v>54</v>
      </c>
      <c r="X42" s="51" t="s">
        <v>61</v>
      </c>
      <c r="Y42" s="53">
        <v>39880</v>
      </c>
      <c r="Z42" s="51" t="s">
        <v>62</v>
      </c>
    </row>
    <row r="43" spans="1:26" ht="21" customHeight="1" x14ac:dyDescent="0.25">
      <c r="A43" s="3"/>
      <c r="B43" s="4"/>
      <c r="C43" s="4"/>
      <c r="D43" s="5"/>
      <c r="E43" s="6"/>
      <c r="F43" s="7"/>
      <c r="G43" s="6"/>
      <c r="H43" s="6"/>
      <c r="I43" s="6"/>
      <c r="J43" s="6"/>
      <c r="K43" s="6"/>
      <c r="L43" s="6"/>
      <c r="M43" s="6"/>
      <c r="N43" s="6"/>
      <c r="O43" s="13"/>
      <c r="P43" s="8"/>
      <c r="Q43" s="62" t="str">
        <f t="shared" si="0"/>
        <v/>
      </c>
      <c r="R43" s="62" t="str">
        <f t="shared" si="1"/>
        <v/>
      </c>
      <c r="S43" s="62" t="str">
        <f>IF(OR(ISBLANK(A43),ISBLANK(B43),ISBLANK(#REF!)),"",IF(ISBLANK(D43),1,""))</f>
        <v/>
      </c>
      <c r="U43" s="61" t="str">
        <f t="shared" si="2"/>
        <v/>
      </c>
      <c r="W43" s="70" t="s">
        <v>52</v>
      </c>
      <c r="X43" s="51" t="s">
        <v>67</v>
      </c>
      <c r="Y43" s="53">
        <v>39600</v>
      </c>
      <c r="Z43" s="51" t="s">
        <v>63</v>
      </c>
    </row>
    <row r="44" spans="1:26" ht="21" customHeight="1" x14ac:dyDescent="0.25">
      <c r="A44" s="3"/>
      <c r="B44" s="4"/>
      <c r="C44" s="4"/>
      <c r="D44" s="5"/>
      <c r="E44" s="6"/>
      <c r="F44" s="7"/>
      <c r="G44" s="6"/>
      <c r="H44" s="6"/>
      <c r="I44" s="6"/>
      <c r="J44" s="6"/>
      <c r="K44" s="6"/>
      <c r="L44" s="6"/>
      <c r="M44" s="6"/>
      <c r="N44" s="6"/>
      <c r="O44" s="13"/>
      <c r="P44" s="8"/>
      <c r="Q44" s="62" t="str">
        <f t="shared" si="0"/>
        <v/>
      </c>
      <c r="R44" s="62" t="str">
        <f t="shared" si="1"/>
        <v/>
      </c>
      <c r="S44" s="62" t="str">
        <f>IF(OR(ISBLANK(A44),ISBLANK(B44),ISBLANK(#REF!)),"",IF(ISBLANK(D44),1,""))</f>
        <v/>
      </c>
      <c r="U44" s="61" t="str">
        <f t="shared" si="2"/>
        <v/>
      </c>
      <c r="W44" s="70" t="s">
        <v>50</v>
      </c>
      <c r="X44" s="51" t="s">
        <v>73</v>
      </c>
      <c r="Y44" s="53">
        <v>39005</v>
      </c>
      <c r="Z44" s="51" t="s">
        <v>58</v>
      </c>
    </row>
    <row r="45" spans="1:26" ht="21" customHeight="1" x14ac:dyDescent="0.2">
      <c r="A45" s="3"/>
      <c r="B45" s="4"/>
      <c r="C45" s="4"/>
      <c r="D45" s="5"/>
      <c r="E45" s="6"/>
      <c r="F45" s="7"/>
      <c r="G45" s="6"/>
      <c r="H45" s="6"/>
      <c r="I45" s="6"/>
      <c r="J45" s="6"/>
      <c r="K45" s="6"/>
      <c r="L45" s="6"/>
      <c r="M45" s="6"/>
      <c r="N45" s="6"/>
      <c r="O45" s="13"/>
      <c r="P45" s="8"/>
      <c r="Q45" s="62" t="str">
        <f t="shared" si="0"/>
        <v/>
      </c>
      <c r="R45" s="62" t="str">
        <f t="shared" si="1"/>
        <v/>
      </c>
      <c r="S45" s="62" t="str">
        <f>IF(OR(ISBLANK(A45),ISBLANK(B45),ISBLANK(#REF!)),"",IF(ISBLANK(D45),1,""))</f>
        <v/>
      </c>
      <c r="U45" s="61" t="str">
        <f t="shared" si="2"/>
        <v/>
      </c>
    </row>
    <row r="46" spans="1:26" ht="21" customHeight="1" x14ac:dyDescent="0.2">
      <c r="A46" s="3"/>
      <c r="B46" s="4"/>
      <c r="C46" s="4"/>
      <c r="D46" s="5"/>
      <c r="E46" s="6"/>
      <c r="F46" s="7"/>
      <c r="G46" s="6"/>
      <c r="H46" s="6"/>
      <c r="I46" s="6"/>
      <c r="J46" s="6"/>
      <c r="K46" s="6"/>
      <c r="L46" s="6"/>
      <c r="M46" s="6"/>
      <c r="N46" s="6"/>
      <c r="O46" s="13"/>
      <c r="P46" s="8"/>
      <c r="Q46" s="62" t="str">
        <f t="shared" si="0"/>
        <v/>
      </c>
      <c r="R46" s="62" t="str">
        <f t="shared" si="1"/>
        <v/>
      </c>
      <c r="S46" s="62" t="str">
        <f>IF(OR(ISBLANK(A46),ISBLANK(B46),ISBLANK(#REF!)),"",IF(ISBLANK(D46),1,""))</f>
        <v/>
      </c>
      <c r="U46" s="61" t="str">
        <f t="shared" si="2"/>
        <v/>
      </c>
    </row>
    <row r="47" spans="1:26" ht="21" customHeight="1" x14ac:dyDescent="0.2">
      <c r="A47" s="3"/>
      <c r="B47" s="4"/>
      <c r="C47" s="4"/>
      <c r="D47" s="5"/>
      <c r="E47" s="6"/>
      <c r="F47" s="7"/>
      <c r="G47" s="6"/>
      <c r="H47" s="6"/>
      <c r="I47" s="6"/>
      <c r="J47" s="6"/>
      <c r="K47" s="6"/>
      <c r="L47" s="6"/>
      <c r="M47" s="6"/>
      <c r="N47" s="6"/>
      <c r="O47" s="13"/>
      <c r="P47" s="8"/>
      <c r="Q47" s="62" t="str">
        <f t="shared" si="0"/>
        <v/>
      </c>
      <c r="R47" s="62" t="str">
        <f t="shared" si="1"/>
        <v/>
      </c>
      <c r="S47" s="62" t="str">
        <f>IF(OR(ISBLANK(A47),ISBLANK(B47),ISBLANK(#REF!)),"",IF(ISBLANK(D47),1,""))</f>
        <v/>
      </c>
      <c r="U47" s="61" t="str">
        <f t="shared" si="2"/>
        <v/>
      </c>
    </row>
    <row r="48" spans="1:26" ht="21" customHeight="1" x14ac:dyDescent="0.2">
      <c r="A48" s="6"/>
      <c r="B48" s="4"/>
      <c r="C48" s="4"/>
      <c r="D48" s="5"/>
      <c r="E48" s="6"/>
      <c r="F48" s="4"/>
      <c r="G48" s="6"/>
      <c r="H48" s="6"/>
      <c r="I48" s="6"/>
      <c r="J48" s="6"/>
      <c r="K48" s="6"/>
      <c r="L48" s="6"/>
      <c r="M48" s="6"/>
      <c r="N48" s="6"/>
      <c r="O48" s="6"/>
      <c r="P48" s="4"/>
      <c r="Q48" s="62" t="str">
        <f t="shared" si="0"/>
        <v/>
      </c>
      <c r="R48" s="62" t="str">
        <f t="shared" si="1"/>
        <v/>
      </c>
      <c r="S48" s="62" t="str">
        <f>IF(OR(ISBLANK(A48),ISBLANK(B48),ISBLANK(#REF!)),"",IF(ISBLANK(D48),1,""))</f>
        <v/>
      </c>
      <c r="U48" s="61" t="str">
        <f t="shared" si="2"/>
        <v/>
      </c>
    </row>
    <row r="49" spans="1:21" ht="21" customHeight="1" x14ac:dyDescent="0.2">
      <c r="A49" s="11"/>
      <c r="B49" s="10"/>
      <c r="C49" s="10"/>
      <c r="D49" s="9"/>
      <c r="E49" s="11"/>
      <c r="F49" s="10"/>
      <c r="G49" s="11"/>
      <c r="H49" s="11"/>
      <c r="I49" s="11"/>
      <c r="J49" s="11"/>
      <c r="K49" s="11"/>
      <c r="L49" s="11"/>
      <c r="M49" s="11"/>
      <c r="N49" s="11"/>
      <c r="O49" s="11"/>
      <c r="P49" s="10"/>
      <c r="S49" s="62"/>
      <c r="U49" s="61"/>
    </row>
    <row r="50" spans="1:21" ht="21" customHeight="1" x14ac:dyDescent="0.2">
      <c r="A50" s="11"/>
      <c r="B50" s="10"/>
      <c r="C50" s="10"/>
      <c r="D50" s="9"/>
      <c r="E50" s="11"/>
      <c r="F50" s="10"/>
      <c r="G50" s="11"/>
      <c r="H50" s="11"/>
      <c r="I50" s="11"/>
      <c r="J50" s="11"/>
      <c r="K50" s="11"/>
      <c r="L50" s="11"/>
      <c r="M50" s="11"/>
      <c r="N50" s="11"/>
      <c r="O50" s="11"/>
      <c r="P50" s="10"/>
      <c r="Q50" s="62" t="e">
        <f>IF(#REF!="","",IF(COUNTA(#REF!)=0,1,""))</f>
        <v>#REF!</v>
      </c>
      <c r="R50" s="62" t="e">
        <f>IF(#REF!="","",IF(COUNTA(#REF!)&gt;1,1,""))</f>
        <v>#REF!</v>
      </c>
      <c r="S50" s="62"/>
      <c r="U50" s="61"/>
    </row>
    <row r="51" spans="1:21" ht="21" customHeight="1" x14ac:dyDescent="0.2">
      <c r="A51" s="11"/>
      <c r="B51" s="10"/>
      <c r="C51" s="10"/>
      <c r="D51" s="9"/>
      <c r="E51" s="11"/>
      <c r="F51" s="10"/>
      <c r="G51" s="11"/>
      <c r="H51" s="11"/>
      <c r="I51" s="11"/>
      <c r="J51" s="11"/>
      <c r="K51" s="11"/>
      <c r="L51" s="11"/>
      <c r="M51" s="11"/>
      <c r="N51" s="11"/>
      <c r="O51" s="11"/>
      <c r="P51" s="10"/>
      <c r="U51" s="61"/>
    </row>
    <row r="52" spans="1:21" x14ac:dyDescent="0.2">
      <c r="C52" s="10"/>
      <c r="D52" s="9"/>
      <c r="G52" s="53"/>
    </row>
    <row r="53" spans="1:21" x14ac:dyDescent="0.2">
      <c r="G53" s="53"/>
    </row>
    <row r="54" spans="1:21" x14ac:dyDescent="0.2">
      <c r="G54" s="53"/>
    </row>
    <row r="55" spans="1:21" x14ac:dyDescent="0.2">
      <c r="G55" s="53"/>
    </row>
    <row r="56" spans="1:21" x14ac:dyDescent="0.2">
      <c r="G56" s="53"/>
    </row>
    <row r="57" spans="1:21" x14ac:dyDescent="0.2">
      <c r="G57" s="53"/>
    </row>
    <row r="58" spans="1:21" x14ac:dyDescent="0.2">
      <c r="G58" s="53"/>
    </row>
    <row r="59" spans="1:21" x14ac:dyDescent="0.2">
      <c r="G59" s="53"/>
    </row>
    <row r="60" spans="1:21" x14ac:dyDescent="0.2">
      <c r="G60" s="53"/>
    </row>
    <row r="61" spans="1:21" x14ac:dyDescent="0.2">
      <c r="G61" s="53"/>
    </row>
    <row r="62" spans="1:21" x14ac:dyDescent="0.2">
      <c r="G62" s="53"/>
    </row>
    <row r="63" spans="1:21" x14ac:dyDescent="0.2">
      <c r="G63" s="53"/>
    </row>
    <row r="64" spans="1:21" x14ac:dyDescent="0.2">
      <c r="G64" s="53"/>
    </row>
    <row r="65" spans="7:7" x14ac:dyDescent="0.2">
      <c r="G65" s="53"/>
    </row>
    <row r="66" spans="7:7" x14ac:dyDescent="0.2">
      <c r="G66" s="53"/>
    </row>
    <row r="67" spans="7:7" x14ac:dyDescent="0.2">
      <c r="G67" s="53"/>
    </row>
    <row r="68" spans="7:7" x14ac:dyDescent="0.2">
      <c r="G68" s="53"/>
    </row>
    <row r="69" spans="7:7" x14ac:dyDescent="0.2">
      <c r="G69" s="53"/>
    </row>
    <row r="70" spans="7:7" x14ac:dyDescent="0.2">
      <c r="G70" s="53"/>
    </row>
    <row r="71" spans="7:7" x14ac:dyDescent="0.2">
      <c r="G71" s="53"/>
    </row>
    <row r="72" spans="7:7" x14ac:dyDescent="0.2">
      <c r="G72" s="53"/>
    </row>
    <row r="73" spans="7:7" x14ac:dyDescent="0.2">
      <c r="G73" s="53"/>
    </row>
    <row r="74" spans="7:7" x14ac:dyDescent="0.2">
      <c r="G74" s="53"/>
    </row>
    <row r="75" spans="7:7" x14ac:dyDescent="0.2">
      <c r="G75" s="53"/>
    </row>
    <row r="76" spans="7:7" x14ac:dyDescent="0.2">
      <c r="G76" s="53"/>
    </row>
    <row r="77" spans="7:7" x14ac:dyDescent="0.2">
      <c r="G77" s="53"/>
    </row>
    <row r="78" spans="7:7" x14ac:dyDescent="0.2">
      <c r="G78" s="53"/>
    </row>
    <row r="79" spans="7:7" x14ac:dyDescent="0.2">
      <c r="G79" s="53"/>
    </row>
    <row r="80" spans="7:7" x14ac:dyDescent="0.2">
      <c r="G80" s="53"/>
    </row>
    <row r="81" spans="7:7" x14ac:dyDescent="0.2">
      <c r="G81" s="53"/>
    </row>
    <row r="82" spans="7:7" x14ac:dyDescent="0.2">
      <c r="G82" s="53"/>
    </row>
    <row r="83" spans="7:7" x14ac:dyDescent="0.2">
      <c r="G83" s="53"/>
    </row>
    <row r="84" spans="7:7" x14ac:dyDescent="0.2">
      <c r="G84" s="53"/>
    </row>
    <row r="85" spans="7:7" x14ac:dyDescent="0.2">
      <c r="G85" s="53"/>
    </row>
    <row r="86" spans="7:7" x14ac:dyDescent="0.2">
      <c r="G86" s="53"/>
    </row>
    <row r="87" spans="7:7" x14ac:dyDescent="0.2">
      <c r="G87" s="53"/>
    </row>
    <row r="88" spans="7:7" x14ac:dyDescent="0.2">
      <c r="G88" s="53"/>
    </row>
    <row r="89" spans="7:7" x14ac:dyDescent="0.2">
      <c r="G89" s="53"/>
    </row>
    <row r="90" spans="7:7" x14ac:dyDescent="0.2">
      <c r="G90" s="53"/>
    </row>
    <row r="91" spans="7:7" x14ac:dyDescent="0.2">
      <c r="G91" s="53"/>
    </row>
    <row r="92" spans="7:7" x14ac:dyDescent="0.2">
      <c r="G92" s="53"/>
    </row>
    <row r="93" spans="7:7" x14ac:dyDescent="0.2">
      <c r="G93" s="53"/>
    </row>
    <row r="94" spans="7:7" x14ac:dyDescent="0.2">
      <c r="G94" s="53"/>
    </row>
    <row r="95" spans="7:7" x14ac:dyDescent="0.2">
      <c r="G95" s="53"/>
    </row>
    <row r="96" spans="7:7" x14ac:dyDescent="0.2">
      <c r="G96" s="53"/>
    </row>
    <row r="97" spans="7:7" x14ac:dyDescent="0.2">
      <c r="G97" s="53"/>
    </row>
    <row r="98" spans="7:7" x14ac:dyDescent="0.2">
      <c r="G98" s="53"/>
    </row>
    <row r="99" spans="7:7" x14ac:dyDescent="0.2">
      <c r="G99" s="53"/>
    </row>
    <row r="100" spans="7:7" x14ac:dyDescent="0.2">
      <c r="G100" s="53"/>
    </row>
    <row r="101" spans="7:7" x14ac:dyDescent="0.2">
      <c r="G101" s="53"/>
    </row>
    <row r="102" spans="7:7" x14ac:dyDescent="0.2">
      <c r="G102" s="53"/>
    </row>
    <row r="103" spans="7:7" x14ac:dyDescent="0.2">
      <c r="G103" s="53"/>
    </row>
    <row r="104" spans="7:7" x14ac:dyDescent="0.2">
      <c r="G104" s="53"/>
    </row>
    <row r="105" spans="7:7" x14ac:dyDescent="0.2">
      <c r="G105" s="53"/>
    </row>
    <row r="106" spans="7:7" x14ac:dyDescent="0.2">
      <c r="G106" s="53"/>
    </row>
    <row r="107" spans="7:7" x14ac:dyDescent="0.2">
      <c r="G107" s="53"/>
    </row>
    <row r="108" spans="7:7" x14ac:dyDescent="0.2">
      <c r="G108" s="53"/>
    </row>
    <row r="109" spans="7:7" x14ac:dyDescent="0.2">
      <c r="G109" s="53"/>
    </row>
    <row r="110" spans="7:7" x14ac:dyDescent="0.2">
      <c r="G110" s="53"/>
    </row>
    <row r="111" spans="7:7" x14ac:dyDescent="0.2">
      <c r="G111" s="53"/>
    </row>
    <row r="112" spans="7:7" x14ac:dyDescent="0.2">
      <c r="G112" s="53"/>
    </row>
    <row r="113" spans="7:7" x14ac:dyDescent="0.2">
      <c r="G113" s="53"/>
    </row>
    <row r="114" spans="7:7" x14ac:dyDescent="0.2">
      <c r="G114" s="53"/>
    </row>
    <row r="115" spans="7:7" x14ac:dyDescent="0.2">
      <c r="G115" s="53"/>
    </row>
    <row r="116" spans="7:7" x14ac:dyDescent="0.2">
      <c r="G116" s="53"/>
    </row>
    <row r="117" spans="7:7" x14ac:dyDescent="0.2">
      <c r="G117" s="53"/>
    </row>
    <row r="118" spans="7:7" x14ac:dyDescent="0.2">
      <c r="G118" s="53"/>
    </row>
    <row r="119" spans="7:7" x14ac:dyDescent="0.2">
      <c r="G119" s="53"/>
    </row>
    <row r="120" spans="7:7" x14ac:dyDescent="0.2">
      <c r="G120" s="53"/>
    </row>
    <row r="121" spans="7:7" x14ac:dyDescent="0.2">
      <c r="G121" s="53"/>
    </row>
    <row r="122" spans="7:7" x14ac:dyDescent="0.2">
      <c r="G122" s="53"/>
    </row>
    <row r="123" spans="7:7" x14ac:dyDescent="0.2">
      <c r="G123" s="53"/>
    </row>
    <row r="124" spans="7:7" x14ac:dyDescent="0.2">
      <c r="G124" s="53"/>
    </row>
    <row r="125" spans="7:7" x14ac:dyDescent="0.2">
      <c r="G125" s="53"/>
    </row>
    <row r="126" spans="7:7" x14ac:dyDescent="0.2">
      <c r="G126" s="53"/>
    </row>
    <row r="127" spans="7:7" x14ac:dyDescent="0.2">
      <c r="G127" s="53"/>
    </row>
    <row r="128" spans="7:7" x14ac:dyDescent="0.2">
      <c r="G128" s="53"/>
    </row>
    <row r="129" spans="7:7" x14ac:dyDescent="0.2">
      <c r="G129" s="53"/>
    </row>
    <row r="130" spans="7:7" x14ac:dyDescent="0.2">
      <c r="G130" s="53"/>
    </row>
    <row r="131" spans="7:7" x14ac:dyDescent="0.2">
      <c r="G131" s="53"/>
    </row>
    <row r="132" spans="7:7" x14ac:dyDescent="0.2">
      <c r="G132" s="53"/>
    </row>
    <row r="133" spans="7:7" x14ac:dyDescent="0.2">
      <c r="G133" s="53"/>
    </row>
    <row r="134" spans="7:7" x14ac:dyDescent="0.2">
      <c r="G134" s="53"/>
    </row>
    <row r="135" spans="7:7" x14ac:dyDescent="0.2">
      <c r="G135" s="53"/>
    </row>
    <row r="136" spans="7:7" x14ac:dyDescent="0.2">
      <c r="G136" s="53"/>
    </row>
    <row r="137" spans="7:7" x14ac:dyDescent="0.2">
      <c r="G137" s="53"/>
    </row>
    <row r="138" spans="7:7" x14ac:dyDescent="0.2">
      <c r="G138" s="53"/>
    </row>
    <row r="139" spans="7:7" x14ac:dyDescent="0.2">
      <c r="G139" s="53"/>
    </row>
    <row r="140" spans="7:7" x14ac:dyDescent="0.2">
      <c r="G140" s="53"/>
    </row>
    <row r="141" spans="7:7" x14ac:dyDescent="0.2">
      <c r="G141" s="53"/>
    </row>
    <row r="142" spans="7:7" x14ac:dyDescent="0.2">
      <c r="G142" s="53"/>
    </row>
    <row r="143" spans="7:7" x14ac:dyDescent="0.2">
      <c r="G143" s="53"/>
    </row>
    <row r="144" spans="7:7" x14ac:dyDescent="0.2">
      <c r="G144" s="53"/>
    </row>
    <row r="145" spans="7:7" x14ac:dyDescent="0.2">
      <c r="G145" s="53"/>
    </row>
    <row r="146" spans="7:7" x14ac:dyDescent="0.2">
      <c r="G146" s="53"/>
    </row>
    <row r="147" spans="7:7" x14ac:dyDescent="0.2">
      <c r="G147" s="53"/>
    </row>
    <row r="148" spans="7:7" x14ac:dyDescent="0.2">
      <c r="G148" s="53"/>
    </row>
    <row r="149" spans="7:7" x14ac:dyDescent="0.2">
      <c r="G149" s="53"/>
    </row>
    <row r="150" spans="7:7" x14ac:dyDescent="0.2">
      <c r="G150" s="53"/>
    </row>
    <row r="151" spans="7:7" x14ac:dyDescent="0.2">
      <c r="G151" s="53"/>
    </row>
    <row r="152" spans="7:7" x14ac:dyDescent="0.2">
      <c r="G152" s="53"/>
    </row>
    <row r="153" spans="7:7" x14ac:dyDescent="0.2">
      <c r="G153" s="53"/>
    </row>
    <row r="154" spans="7:7" x14ac:dyDescent="0.2">
      <c r="G154" s="53"/>
    </row>
    <row r="155" spans="7:7" x14ac:dyDescent="0.2">
      <c r="G155" s="53"/>
    </row>
    <row r="156" spans="7:7" x14ac:dyDescent="0.2">
      <c r="G156" s="53"/>
    </row>
    <row r="157" spans="7:7" x14ac:dyDescent="0.2">
      <c r="G157" s="53"/>
    </row>
    <row r="158" spans="7:7" x14ac:dyDescent="0.2">
      <c r="G158" s="53"/>
    </row>
    <row r="159" spans="7:7" x14ac:dyDescent="0.2">
      <c r="G159" s="53"/>
    </row>
    <row r="160" spans="7:7" x14ac:dyDescent="0.2">
      <c r="G160" s="53"/>
    </row>
    <row r="161" spans="7:7" x14ac:dyDescent="0.2">
      <c r="G161" s="53"/>
    </row>
    <row r="162" spans="7:7" x14ac:dyDescent="0.2">
      <c r="G162" s="53"/>
    </row>
    <row r="163" spans="7:7" x14ac:dyDescent="0.2">
      <c r="G163" s="53"/>
    </row>
    <row r="164" spans="7:7" x14ac:dyDescent="0.2">
      <c r="G164" s="53"/>
    </row>
    <row r="165" spans="7:7" x14ac:dyDescent="0.2">
      <c r="G165" s="53"/>
    </row>
    <row r="166" spans="7:7" x14ac:dyDescent="0.2">
      <c r="G166" s="53"/>
    </row>
    <row r="167" spans="7:7" x14ac:dyDescent="0.2">
      <c r="G167" s="53"/>
    </row>
    <row r="168" spans="7:7" x14ac:dyDescent="0.2">
      <c r="G168" s="53"/>
    </row>
    <row r="169" spans="7:7" x14ac:dyDescent="0.2">
      <c r="G169" s="53"/>
    </row>
    <row r="170" spans="7:7" x14ac:dyDescent="0.2">
      <c r="G170" s="53"/>
    </row>
    <row r="171" spans="7:7" x14ac:dyDescent="0.2">
      <c r="G171" s="53"/>
    </row>
    <row r="172" spans="7:7" x14ac:dyDescent="0.2">
      <c r="G172" s="53"/>
    </row>
    <row r="173" spans="7:7" x14ac:dyDescent="0.2">
      <c r="G173" s="53"/>
    </row>
    <row r="174" spans="7:7" x14ac:dyDescent="0.2">
      <c r="G174" s="53"/>
    </row>
    <row r="175" spans="7:7" x14ac:dyDescent="0.2">
      <c r="G175" s="53"/>
    </row>
    <row r="176" spans="7:7" x14ac:dyDescent="0.2">
      <c r="G176" s="53"/>
    </row>
    <row r="177" spans="7:7" x14ac:dyDescent="0.2">
      <c r="G177" s="53"/>
    </row>
    <row r="178" spans="7:7" x14ac:dyDescent="0.2">
      <c r="G178" s="53"/>
    </row>
    <row r="179" spans="7:7" x14ac:dyDescent="0.2">
      <c r="G179" s="53"/>
    </row>
    <row r="180" spans="7:7" x14ac:dyDescent="0.2">
      <c r="G180" s="53"/>
    </row>
    <row r="181" spans="7:7" x14ac:dyDescent="0.2">
      <c r="G181" s="53"/>
    </row>
    <row r="182" spans="7:7" x14ac:dyDescent="0.2">
      <c r="G182" s="53"/>
    </row>
    <row r="183" spans="7:7" x14ac:dyDescent="0.2">
      <c r="G183" s="53"/>
    </row>
    <row r="184" spans="7:7" x14ac:dyDescent="0.2">
      <c r="G184" s="53"/>
    </row>
    <row r="185" spans="7:7" x14ac:dyDescent="0.2">
      <c r="G185" s="53"/>
    </row>
    <row r="186" spans="7:7" x14ac:dyDescent="0.2">
      <c r="G186" s="53"/>
    </row>
    <row r="187" spans="7:7" x14ac:dyDescent="0.2">
      <c r="G187" s="53"/>
    </row>
    <row r="188" spans="7:7" x14ac:dyDescent="0.2">
      <c r="G188" s="53"/>
    </row>
    <row r="189" spans="7:7" x14ac:dyDescent="0.2">
      <c r="G189" s="53"/>
    </row>
    <row r="190" spans="7:7" x14ac:dyDescent="0.2">
      <c r="G190" s="53"/>
    </row>
    <row r="191" spans="7:7" x14ac:dyDescent="0.2">
      <c r="G191" s="53"/>
    </row>
    <row r="192" spans="7:7" x14ac:dyDescent="0.2">
      <c r="G192" s="53"/>
    </row>
    <row r="193" spans="7:7" x14ac:dyDescent="0.2">
      <c r="G193" s="53"/>
    </row>
    <row r="194" spans="7:7" x14ac:dyDescent="0.2">
      <c r="G194" s="53"/>
    </row>
    <row r="195" spans="7:7" x14ac:dyDescent="0.2">
      <c r="G195" s="53"/>
    </row>
    <row r="196" spans="7:7" x14ac:dyDescent="0.2">
      <c r="G196" s="53"/>
    </row>
    <row r="197" spans="7:7" x14ac:dyDescent="0.2">
      <c r="G197" s="53"/>
    </row>
    <row r="198" spans="7:7" x14ac:dyDescent="0.2">
      <c r="G198" s="53"/>
    </row>
    <row r="199" spans="7:7" x14ac:dyDescent="0.2">
      <c r="G199" s="53"/>
    </row>
    <row r="200" spans="7:7" x14ac:dyDescent="0.2">
      <c r="G200" s="53"/>
    </row>
    <row r="201" spans="7:7" x14ac:dyDescent="0.2">
      <c r="G201" s="53"/>
    </row>
    <row r="202" spans="7:7" x14ac:dyDescent="0.2">
      <c r="G202" s="53"/>
    </row>
    <row r="203" spans="7:7" x14ac:dyDescent="0.2">
      <c r="G203" s="53"/>
    </row>
    <row r="204" spans="7:7" x14ac:dyDescent="0.2">
      <c r="G204" s="53"/>
    </row>
    <row r="205" spans="7:7" x14ac:dyDescent="0.2">
      <c r="G205" s="53"/>
    </row>
    <row r="206" spans="7:7" x14ac:dyDescent="0.2">
      <c r="G206" s="53"/>
    </row>
    <row r="207" spans="7:7" x14ac:dyDescent="0.2">
      <c r="G207" s="53"/>
    </row>
    <row r="208" spans="7:7" x14ac:dyDescent="0.2">
      <c r="G208" s="53"/>
    </row>
    <row r="209" spans="7:7" x14ac:dyDescent="0.2">
      <c r="G209" s="53"/>
    </row>
    <row r="210" spans="7:7" x14ac:dyDescent="0.2">
      <c r="G210" s="53"/>
    </row>
    <row r="211" spans="7:7" x14ac:dyDescent="0.2">
      <c r="G211" s="53"/>
    </row>
    <row r="212" spans="7:7" x14ac:dyDescent="0.2">
      <c r="G212" s="53"/>
    </row>
    <row r="213" spans="7:7" x14ac:dyDescent="0.2">
      <c r="G213" s="53"/>
    </row>
    <row r="214" spans="7:7" x14ac:dyDescent="0.2">
      <c r="G214" s="53"/>
    </row>
    <row r="215" spans="7:7" x14ac:dyDescent="0.2">
      <c r="G215" s="53"/>
    </row>
    <row r="216" spans="7:7" x14ac:dyDescent="0.2">
      <c r="G216" s="53"/>
    </row>
    <row r="217" spans="7:7" x14ac:dyDescent="0.2">
      <c r="G217" s="53"/>
    </row>
    <row r="218" spans="7:7" x14ac:dyDescent="0.2">
      <c r="G218" s="53"/>
    </row>
    <row r="219" spans="7:7" x14ac:dyDescent="0.2">
      <c r="G219" s="53"/>
    </row>
    <row r="220" spans="7:7" x14ac:dyDescent="0.2">
      <c r="G220" s="53"/>
    </row>
    <row r="221" spans="7:7" x14ac:dyDescent="0.2">
      <c r="G221" s="53"/>
    </row>
    <row r="222" spans="7:7" x14ac:dyDescent="0.2">
      <c r="G222" s="53"/>
    </row>
    <row r="223" spans="7:7" x14ac:dyDescent="0.2">
      <c r="G223" s="53"/>
    </row>
    <row r="224" spans="7:7" x14ac:dyDescent="0.2">
      <c r="G224" s="53"/>
    </row>
    <row r="225" spans="7:7" x14ac:dyDescent="0.2">
      <c r="G225" s="53"/>
    </row>
    <row r="226" spans="7:7" x14ac:dyDescent="0.2">
      <c r="G226" s="53"/>
    </row>
    <row r="227" spans="7:7" x14ac:dyDescent="0.2">
      <c r="G227" s="53"/>
    </row>
    <row r="228" spans="7:7" x14ac:dyDescent="0.2">
      <c r="G228" s="53"/>
    </row>
    <row r="229" spans="7:7" x14ac:dyDescent="0.2">
      <c r="G229" s="53"/>
    </row>
    <row r="230" spans="7:7" x14ac:dyDescent="0.2">
      <c r="G230" s="53"/>
    </row>
    <row r="231" spans="7:7" x14ac:dyDescent="0.2">
      <c r="G231" s="53"/>
    </row>
    <row r="232" spans="7:7" x14ac:dyDescent="0.2">
      <c r="G232" s="53"/>
    </row>
    <row r="233" spans="7:7" x14ac:dyDescent="0.2">
      <c r="G233" s="53"/>
    </row>
    <row r="234" spans="7:7" x14ac:dyDescent="0.2">
      <c r="G234" s="53"/>
    </row>
    <row r="235" spans="7:7" x14ac:dyDescent="0.2">
      <c r="G235" s="53"/>
    </row>
    <row r="236" spans="7:7" x14ac:dyDescent="0.2">
      <c r="G236" s="53"/>
    </row>
    <row r="237" spans="7:7" x14ac:dyDescent="0.2">
      <c r="G237" s="53"/>
    </row>
    <row r="238" spans="7:7" x14ac:dyDescent="0.2">
      <c r="G238" s="53"/>
    </row>
    <row r="239" spans="7:7" x14ac:dyDescent="0.2">
      <c r="G239" s="53"/>
    </row>
    <row r="240" spans="7:7" x14ac:dyDescent="0.2">
      <c r="G240" s="53"/>
    </row>
    <row r="241" spans="7:7" x14ac:dyDescent="0.2">
      <c r="G241" s="53"/>
    </row>
    <row r="242" spans="7:7" x14ac:dyDescent="0.2">
      <c r="G242" s="53"/>
    </row>
    <row r="243" spans="7:7" x14ac:dyDescent="0.2">
      <c r="G243" s="53"/>
    </row>
    <row r="244" spans="7:7" x14ac:dyDescent="0.2">
      <c r="G244" s="53"/>
    </row>
    <row r="245" spans="7:7" x14ac:dyDescent="0.2">
      <c r="G245" s="53"/>
    </row>
    <row r="246" spans="7:7" x14ac:dyDescent="0.2">
      <c r="G246" s="53"/>
    </row>
    <row r="247" spans="7:7" x14ac:dyDescent="0.2">
      <c r="G247" s="53"/>
    </row>
    <row r="248" spans="7:7" x14ac:dyDescent="0.2">
      <c r="G248" s="53"/>
    </row>
    <row r="249" spans="7:7" x14ac:dyDescent="0.2">
      <c r="G249" s="53"/>
    </row>
    <row r="250" spans="7:7" x14ac:dyDescent="0.2">
      <c r="G250" s="53"/>
    </row>
    <row r="251" spans="7:7" x14ac:dyDescent="0.2">
      <c r="G251" s="53"/>
    </row>
    <row r="252" spans="7:7" x14ac:dyDescent="0.2">
      <c r="G252" s="53"/>
    </row>
    <row r="253" spans="7:7" x14ac:dyDescent="0.2">
      <c r="G253" s="53"/>
    </row>
    <row r="254" spans="7:7" x14ac:dyDescent="0.2">
      <c r="G254" s="53"/>
    </row>
    <row r="255" spans="7:7" x14ac:dyDescent="0.2">
      <c r="G255" s="53"/>
    </row>
    <row r="256" spans="7:7" x14ac:dyDescent="0.2">
      <c r="G256" s="53"/>
    </row>
    <row r="257" spans="7:7" x14ac:dyDescent="0.2">
      <c r="G257" s="53"/>
    </row>
    <row r="258" spans="7:7" x14ac:dyDescent="0.2">
      <c r="G258" s="53"/>
    </row>
    <row r="259" spans="7:7" x14ac:dyDescent="0.2">
      <c r="G259" s="53"/>
    </row>
    <row r="260" spans="7:7" x14ac:dyDescent="0.2">
      <c r="G260" s="53"/>
    </row>
    <row r="261" spans="7:7" x14ac:dyDescent="0.2">
      <c r="G261" s="53"/>
    </row>
    <row r="262" spans="7:7" x14ac:dyDescent="0.2">
      <c r="G262" s="53"/>
    </row>
    <row r="263" spans="7:7" x14ac:dyDescent="0.2">
      <c r="G263" s="53"/>
    </row>
    <row r="264" spans="7:7" x14ac:dyDescent="0.2">
      <c r="G264" s="53"/>
    </row>
    <row r="265" spans="7:7" x14ac:dyDescent="0.2">
      <c r="G265" s="53"/>
    </row>
    <row r="266" spans="7:7" x14ac:dyDescent="0.2">
      <c r="G266" s="53"/>
    </row>
    <row r="267" spans="7:7" x14ac:dyDescent="0.2">
      <c r="G267" s="53"/>
    </row>
    <row r="268" spans="7:7" x14ac:dyDescent="0.2">
      <c r="G268" s="53"/>
    </row>
    <row r="269" spans="7:7" x14ac:dyDescent="0.2">
      <c r="G269" s="53"/>
    </row>
    <row r="270" spans="7:7" x14ac:dyDescent="0.2">
      <c r="G270" s="53"/>
    </row>
    <row r="271" spans="7:7" x14ac:dyDescent="0.2">
      <c r="G271" s="53"/>
    </row>
    <row r="272" spans="7:7" x14ac:dyDescent="0.2">
      <c r="G272" s="53"/>
    </row>
    <row r="273" spans="7:7" x14ac:dyDescent="0.2">
      <c r="G273" s="53"/>
    </row>
    <row r="274" spans="7:7" x14ac:dyDescent="0.2">
      <c r="G274" s="53"/>
    </row>
    <row r="275" spans="7:7" x14ac:dyDescent="0.2">
      <c r="G275" s="53"/>
    </row>
    <row r="276" spans="7:7" x14ac:dyDescent="0.2">
      <c r="G276" s="53"/>
    </row>
    <row r="277" spans="7:7" x14ac:dyDescent="0.2">
      <c r="G277" s="53"/>
    </row>
    <row r="278" spans="7:7" x14ac:dyDescent="0.2">
      <c r="G278" s="53"/>
    </row>
    <row r="279" spans="7:7" x14ac:dyDescent="0.2">
      <c r="G279" s="53"/>
    </row>
    <row r="280" spans="7:7" x14ac:dyDescent="0.2">
      <c r="G280" s="53"/>
    </row>
    <row r="281" spans="7:7" x14ac:dyDescent="0.2">
      <c r="G281" s="53"/>
    </row>
    <row r="282" spans="7:7" x14ac:dyDescent="0.2">
      <c r="G282" s="53"/>
    </row>
    <row r="283" spans="7:7" x14ac:dyDescent="0.2">
      <c r="G283" s="53"/>
    </row>
    <row r="284" spans="7:7" x14ac:dyDescent="0.2">
      <c r="G284" s="53"/>
    </row>
    <row r="285" spans="7:7" x14ac:dyDescent="0.2">
      <c r="G285" s="53"/>
    </row>
    <row r="286" spans="7:7" x14ac:dyDescent="0.2">
      <c r="G286" s="53"/>
    </row>
    <row r="287" spans="7:7" x14ac:dyDescent="0.2">
      <c r="G287" s="53"/>
    </row>
    <row r="288" spans="7:7" x14ac:dyDescent="0.2">
      <c r="G288" s="53"/>
    </row>
    <row r="289" spans="7:7" x14ac:dyDescent="0.2">
      <c r="G289" s="53"/>
    </row>
    <row r="290" spans="7:7" x14ac:dyDescent="0.2">
      <c r="G290" s="53"/>
    </row>
    <row r="291" spans="7:7" x14ac:dyDescent="0.2">
      <c r="G291" s="53"/>
    </row>
    <row r="292" spans="7:7" x14ac:dyDescent="0.2">
      <c r="G292" s="53"/>
    </row>
    <row r="293" spans="7:7" x14ac:dyDescent="0.2">
      <c r="G293" s="53"/>
    </row>
    <row r="294" spans="7:7" x14ac:dyDescent="0.2">
      <c r="G294" s="53"/>
    </row>
    <row r="295" spans="7:7" x14ac:dyDescent="0.2">
      <c r="G295" s="53"/>
    </row>
    <row r="296" spans="7:7" x14ac:dyDescent="0.2">
      <c r="G296" s="53"/>
    </row>
    <row r="297" spans="7:7" x14ac:dyDescent="0.2">
      <c r="G297" s="53"/>
    </row>
    <row r="298" spans="7:7" x14ac:dyDescent="0.2">
      <c r="G298" s="53"/>
    </row>
    <row r="299" spans="7:7" x14ac:dyDescent="0.2">
      <c r="G299" s="53"/>
    </row>
    <row r="300" spans="7:7" x14ac:dyDescent="0.2">
      <c r="G300" s="53"/>
    </row>
    <row r="301" spans="7:7" x14ac:dyDescent="0.2">
      <c r="G301" s="53"/>
    </row>
    <row r="302" spans="7:7" x14ac:dyDescent="0.2">
      <c r="G302" s="53"/>
    </row>
    <row r="303" spans="7:7" x14ac:dyDescent="0.2">
      <c r="G303" s="53"/>
    </row>
    <row r="304" spans="7:7" x14ac:dyDescent="0.2">
      <c r="G304" s="53"/>
    </row>
    <row r="305" spans="7:7" x14ac:dyDescent="0.2">
      <c r="G305" s="53"/>
    </row>
    <row r="306" spans="7:7" x14ac:dyDescent="0.2">
      <c r="G306" s="53"/>
    </row>
    <row r="307" spans="7:7" x14ac:dyDescent="0.2">
      <c r="G307" s="53"/>
    </row>
    <row r="308" spans="7:7" x14ac:dyDescent="0.2">
      <c r="G308" s="53"/>
    </row>
    <row r="309" spans="7:7" x14ac:dyDescent="0.2">
      <c r="G309" s="53"/>
    </row>
    <row r="310" spans="7:7" x14ac:dyDescent="0.2">
      <c r="G310" s="53"/>
    </row>
    <row r="311" spans="7:7" x14ac:dyDescent="0.2">
      <c r="G311" s="53"/>
    </row>
    <row r="312" spans="7:7" x14ac:dyDescent="0.2">
      <c r="G312" s="53"/>
    </row>
    <row r="313" spans="7:7" x14ac:dyDescent="0.2">
      <c r="G313" s="53"/>
    </row>
    <row r="314" spans="7:7" x14ac:dyDescent="0.2">
      <c r="G314" s="53"/>
    </row>
    <row r="315" spans="7:7" x14ac:dyDescent="0.2">
      <c r="G315" s="53"/>
    </row>
    <row r="316" spans="7:7" x14ac:dyDescent="0.2">
      <c r="G316" s="53"/>
    </row>
    <row r="317" spans="7:7" x14ac:dyDescent="0.2">
      <c r="G317" s="53"/>
    </row>
    <row r="318" spans="7:7" x14ac:dyDescent="0.2">
      <c r="G318" s="53"/>
    </row>
    <row r="319" spans="7:7" x14ac:dyDescent="0.2">
      <c r="G319" s="53"/>
    </row>
    <row r="320" spans="7:7" x14ac:dyDescent="0.2">
      <c r="G320" s="53"/>
    </row>
    <row r="321" spans="7:7" x14ac:dyDescent="0.2">
      <c r="G321" s="53"/>
    </row>
    <row r="322" spans="7:7" x14ac:dyDescent="0.2">
      <c r="G322" s="53"/>
    </row>
    <row r="323" spans="7:7" x14ac:dyDescent="0.2">
      <c r="G323" s="53"/>
    </row>
    <row r="324" spans="7:7" x14ac:dyDescent="0.2">
      <c r="G324" s="53"/>
    </row>
    <row r="325" spans="7:7" x14ac:dyDescent="0.2">
      <c r="G325" s="53"/>
    </row>
    <row r="326" spans="7:7" x14ac:dyDescent="0.2">
      <c r="G326" s="53"/>
    </row>
    <row r="327" spans="7:7" x14ac:dyDescent="0.2">
      <c r="G327" s="53"/>
    </row>
    <row r="328" spans="7:7" x14ac:dyDescent="0.2">
      <c r="G328" s="53"/>
    </row>
    <row r="329" spans="7:7" x14ac:dyDescent="0.2">
      <c r="G329" s="53"/>
    </row>
    <row r="330" spans="7:7" x14ac:dyDescent="0.2">
      <c r="G330" s="53"/>
    </row>
    <row r="331" spans="7:7" x14ac:dyDescent="0.2">
      <c r="G331" s="53"/>
    </row>
    <row r="332" spans="7:7" x14ac:dyDescent="0.2">
      <c r="G332" s="53"/>
    </row>
    <row r="333" spans="7:7" x14ac:dyDescent="0.2">
      <c r="G333" s="53"/>
    </row>
    <row r="334" spans="7:7" x14ac:dyDescent="0.2">
      <c r="G334" s="53"/>
    </row>
    <row r="335" spans="7:7" x14ac:dyDescent="0.2">
      <c r="G335" s="53"/>
    </row>
    <row r="336" spans="7:7" x14ac:dyDescent="0.2">
      <c r="G336" s="53"/>
    </row>
    <row r="337" spans="7:7" x14ac:dyDescent="0.2">
      <c r="G337" s="53"/>
    </row>
    <row r="338" spans="7:7" x14ac:dyDescent="0.2">
      <c r="G338" s="53"/>
    </row>
    <row r="339" spans="7:7" x14ac:dyDescent="0.2">
      <c r="G339" s="53"/>
    </row>
    <row r="340" spans="7:7" x14ac:dyDescent="0.2">
      <c r="G340" s="53"/>
    </row>
    <row r="341" spans="7:7" x14ac:dyDescent="0.2">
      <c r="G341" s="53"/>
    </row>
    <row r="342" spans="7:7" x14ac:dyDescent="0.2">
      <c r="G342" s="53"/>
    </row>
    <row r="343" spans="7:7" x14ac:dyDescent="0.2">
      <c r="G343" s="53"/>
    </row>
    <row r="344" spans="7:7" x14ac:dyDescent="0.2">
      <c r="G344" s="53"/>
    </row>
    <row r="345" spans="7:7" x14ac:dyDescent="0.2">
      <c r="G345" s="53"/>
    </row>
    <row r="346" spans="7:7" x14ac:dyDescent="0.2">
      <c r="G346" s="53"/>
    </row>
    <row r="347" spans="7:7" x14ac:dyDescent="0.2">
      <c r="G347" s="53"/>
    </row>
    <row r="348" spans="7:7" x14ac:dyDescent="0.2">
      <c r="G348" s="53"/>
    </row>
    <row r="349" spans="7:7" x14ac:dyDescent="0.2">
      <c r="G349" s="53"/>
    </row>
    <row r="350" spans="7:7" x14ac:dyDescent="0.2">
      <c r="G350" s="53"/>
    </row>
    <row r="351" spans="7:7" x14ac:dyDescent="0.2">
      <c r="G351" s="53"/>
    </row>
    <row r="352" spans="7:7" x14ac:dyDescent="0.2">
      <c r="G352" s="53"/>
    </row>
    <row r="353" spans="7:7" x14ac:dyDescent="0.2">
      <c r="G353" s="53"/>
    </row>
    <row r="354" spans="7:7" x14ac:dyDescent="0.2">
      <c r="G354" s="53"/>
    </row>
    <row r="355" spans="7:7" x14ac:dyDescent="0.2">
      <c r="G355" s="53"/>
    </row>
    <row r="356" spans="7:7" x14ac:dyDescent="0.2">
      <c r="G356" s="53"/>
    </row>
    <row r="357" spans="7:7" x14ac:dyDescent="0.2">
      <c r="G357" s="53"/>
    </row>
    <row r="358" spans="7:7" x14ac:dyDescent="0.2">
      <c r="G358" s="53"/>
    </row>
    <row r="359" spans="7:7" x14ac:dyDescent="0.2">
      <c r="G359" s="53"/>
    </row>
    <row r="360" spans="7:7" x14ac:dyDescent="0.2">
      <c r="G360" s="53"/>
    </row>
    <row r="361" spans="7:7" x14ac:dyDescent="0.2">
      <c r="G361" s="53"/>
    </row>
    <row r="362" spans="7:7" x14ac:dyDescent="0.2">
      <c r="G362" s="53"/>
    </row>
    <row r="363" spans="7:7" x14ac:dyDescent="0.2">
      <c r="G363" s="53"/>
    </row>
    <row r="364" spans="7:7" x14ac:dyDescent="0.2">
      <c r="G364" s="53"/>
    </row>
    <row r="365" spans="7:7" x14ac:dyDescent="0.2">
      <c r="G365" s="53"/>
    </row>
    <row r="366" spans="7:7" x14ac:dyDescent="0.2">
      <c r="G366" s="53"/>
    </row>
    <row r="367" spans="7:7" x14ac:dyDescent="0.2">
      <c r="G367" s="53"/>
    </row>
    <row r="368" spans="7:7" x14ac:dyDescent="0.2">
      <c r="G368" s="53"/>
    </row>
    <row r="369" spans="7:7" x14ac:dyDescent="0.2">
      <c r="G369" s="53"/>
    </row>
    <row r="370" spans="7:7" x14ac:dyDescent="0.2">
      <c r="G370" s="53"/>
    </row>
    <row r="371" spans="7:7" x14ac:dyDescent="0.2">
      <c r="G371" s="53"/>
    </row>
    <row r="372" spans="7:7" x14ac:dyDescent="0.2">
      <c r="G372" s="53"/>
    </row>
    <row r="373" spans="7:7" x14ac:dyDescent="0.2">
      <c r="G373" s="53"/>
    </row>
    <row r="374" spans="7:7" x14ac:dyDescent="0.2">
      <c r="G374" s="53"/>
    </row>
    <row r="375" spans="7:7" x14ac:dyDescent="0.2">
      <c r="G375" s="53"/>
    </row>
    <row r="376" spans="7:7" x14ac:dyDescent="0.2">
      <c r="G376" s="53"/>
    </row>
    <row r="377" spans="7:7" x14ac:dyDescent="0.2">
      <c r="G377" s="53"/>
    </row>
    <row r="378" spans="7:7" x14ac:dyDescent="0.2">
      <c r="G378" s="53"/>
    </row>
    <row r="379" spans="7:7" x14ac:dyDescent="0.2">
      <c r="G379" s="53"/>
    </row>
    <row r="380" spans="7:7" x14ac:dyDescent="0.2">
      <c r="G380" s="53"/>
    </row>
    <row r="381" spans="7:7" x14ac:dyDescent="0.2">
      <c r="G381" s="53"/>
    </row>
    <row r="382" spans="7:7" x14ac:dyDescent="0.2">
      <c r="G382" s="53"/>
    </row>
    <row r="383" spans="7:7" x14ac:dyDescent="0.2">
      <c r="G383" s="53"/>
    </row>
    <row r="384" spans="7:7" x14ac:dyDescent="0.2">
      <c r="G384" s="53"/>
    </row>
    <row r="385" spans="7:7" x14ac:dyDescent="0.2">
      <c r="G385" s="53"/>
    </row>
    <row r="386" spans="7:7" x14ac:dyDescent="0.2">
      <c r="G386" s="53"/>
    </row>
    <row r="387" spans="7:7" x14ac:dyDescent="0.2">
      <c r="G387" s="53"/>
    </row>
    <row r="388" spans="7:7" x14ac:dyDescent="0.2">
      <c r="G388" s="53"/>
    </row>
    <row r="389" spans="7:7" x14ac:dyDescent="0.2">
      <c r="G389" s="53"/>
    </row>
    <row r="390" spans="7:7" x14ac:dyDescent="0.2">
      <c r="G390" s="53"/>
    </row>
    <row r="391" spans="7:7" x14ac:dyDescent="0.2">
      <c r="G391" s="53"/>
    </row>
    <row r="392" spans="7:7" x14ac:dyDescent="0.2">
      <c r="G392" s="53"/>
    </row>
    <row r="393" spans="7:7" x14ac:dyDescent="0.2">
      <c r="G393" s="53"/>
    </row>
    <row r="394" spans="7:7" x14ac:dyDescent="0.2">
      <c r="G394" s="53"/>
    </row>
    <row r="395" spans="7:7" x14ac:dyDescent="0.2">
      <c r="G395" s="53"/>
    </row>
    <row r="396" spans="7:7" x14ac:dyDescent="0.2">
      <c r="G396" s="53"/>
    </row>
    <row r="397" spans="7:7" x14ac:dyDescent="0.2">
      <c r="G397" s="53"/>
    </row>
    <row r="398" spans="7:7" x14ac:dyDescent="0.2">
      <c r="G398" s="53"/>
    </row>
    <row r="399" spans="7:7" x14ac:dyDescent="0.2">
      <c r="G399" s="53"/>
    </row>
    <row r="400" spans="7:7" x14ac:dyDescent="0.2">
      <c r="G400" s="53"/>
    </row>
    <row r="401" spans="7:7" x14ac:dyDescent="0.2">
      <c r="G401" s="53"/>
    </row>
    <row r="402" spans="7:7" x14ac:dyDescent="0.2">
      <c r="G402" s="72"/>
    </row>
  </sheetData>
  <sheetProtection algorithmName="SHA-512" hashValue="CZOgXCBQ2aAsUk1i6rs/r7eQHfhKbtSy6Xn9S3obN0LH7Hgr0Yu3p6tczp9ZHClU1qgpdcBUXTTKodHMvtqwLQ==" saltValue="/u4WlRUxDXNDoHtaTPXYrw==" spinCount="100000" sheet="1" selectLockedCells="1"/>
  <sortState xmlns:xlrd2="http://schemas.microsoft.com/office/spreadsheetml/2017/richdata2" ref="W26:Z45">
    <sortCondition ref="W26:W45"/>
  </sortState>
  <mergeCells count="26">
    <mergeCell ref="D1:E1"/>
    <mergeCell ref="E7:E9"/>
    <mergeCell ref="A7:A9"/>
    <mergeCell ref="A1:B1"/>
    <mergeCell ref="F4:H4"/>
    <mergeCell ref="F2:H2"/>
    <mergeCell ref="H1:P1"/>
    <mergeCell ref="D7:D9"/>
    <mergeCell ref="C2:D2"/>
    <mergeCell ref="C3:D3"/>
    <mergeCell ref="B7:B9"/>
    <mergeCell ref="C7:C9"/>
    <mergeCell ref="A6:C6"/>
    <mergeCell ref="F7:F9"/>
    <mergeCell ref="T4:V5"/>
    <mergeCell ref="T2:V2"/>
    <mergeCell ref="I8:K8"/>
    <mergeCell ref="P7:P9"/>
    <mergeCell ref="F5:J6"/>
    <mergeCell ref="T6:V6"/>
    <mergeCell ref="L8:N8"/>
    <mergeCell ref="T7:V8"/>
    <mergeCell ref="I7:N7"/>
    <mergeCell ref="H7:H9"/>
    <mergeCell ref="G7:G9"/>
    <mergeCell ref="Q9:S9"/>
  </mergeCells>
  <dataValidations count="11">
    <dataValidation type="textLength" operator="equal" showInputMessage="1" showErrorMessage="1" errorTitle="D.N.I. Erróneo" error="La longitud del DNI debe ser de 8 dígitos más la letra._x000a__x000a_De ser correcto, rellena con 0 por la izquierda._x000a__x000a_En el caso de extrangeros, será de una letra al principio, 7 números y una letra al final." prompt="Poner 0 delante si D.N.I. menor de 8 números" sqref="A10:A51" xr:uid="{00000000-0002-0000-0000-000000000000}">
      <formula1>9</formula1>
    </dataValidation>
    <dataValidation type="whole" operator="greaterThan" allowBlank="1" showInputMessage="1" showErrorMessage="1" sqref="D4" xr:uid="{00000000-0002-0000-0000-000001000000}">
      <formula1>0</formula1>
    </dataValidation>
    <dataValidation type="whole" operator="notEqual" allowBlank="1" showInputMessage="1" showErrorMessage="1" error="Actualiza la fecha" sqref="S8" xr:uid="{00000000-0002-0000-0000-000002000000}">
      <formula1>1</formula1>
    </dataValidation>
    <dataValidation allowBlank="1" showErrorMessage="1" errorTitle="Error en la Fecha de la Licencia" error="Debes de poner una fecha válida entre el 1 de Diciembre del 2020 y todo el año 2021" sqref="C5" xr:uid="{00000000-0002-0000-0000-000003000000}"/>
    <dataValidation type="date" operator="lessThan" showInputMessage="1" showErrorMessage="1" errorTitle="Error en la fecha de Nacimiento" error="CAUSAS:_x000a__x000a_-Falta poner la Fecha al Formulario._x000a__x000a_- El día no se corresponde con el mes._x000a__x000a_- La fecha de Nacimiento es posterior a la Fecha del Impreso." prompt="Usa el formato como dd-mm-aa (día-mes-año)" sqref="D10:D52" xr:uid="{00000000-0002-0000-0000-000004000000}">
      <formula1>$C$5</formula1>
    </dataValidation>
    <dataValidation type="textLength" allowBlank="1" showErrorMessage="1" errorTitle="Error en la selección" error="Pon sólo la X sin espacios" sqref="I10:N51 O49:O51" xr:uid="{00000000-0002-0000-0000-000005000000}">
      <formula1>0</formula1>
      <formula2>1</formula2>
    </dataValidation>
    <dataValidation type="list" allowBlank="1" showInputMessage="1" showErrorMessage="1" error="Introduce sólo un valor (H ó M)" sqref="E10:E51" xr:uid="{00000000-0002-0000-0000-000008000000}">
      <formula1>$S$3:$S$4</formula1>
    </dataValidation>
    <dataValidation type="textLength" operator="equal" allowBlank="1" showInputMessage="1" showErrorMessage="1" error="El CP son 5 digitos sin puntos ni comas." sqref="G10:G51" xr:uid="{00000000-0002-0000-0000-000009000000}">
      <formula1>5</formula1>
    </dataValidation>
    <dataValidation type="list" allowBlank="1" showInputMessage="1" showErrorMessage="1" sqref="E2" xr:uid="{00000000-0002-0000-0000-000006000000}">
      <formula1>$W$26:$W$34</formula1>
    </dataValidation>
    <dataValidation type="list" allowBlank="1" showInputMessage="1" showErrorMessage="1" sqref="C2" xr:uid="{00000000-0002-0000-0000-000007000000}">
      <formula1>$W$26:$W$44</formula1>
    </dataValidation>
    <dataValidation type="list" allowBlank="1" showErrorMessage="1" sqref="O10:O48" xr:uid="{A7BA7D85-AABA-411A-B8CF-23770DF6F7BB}">
      <formula1>$W$3:$W$4</formula1>
    </dataValidation>
  </dataValidations>
  <printOptions horizontalCentered="1" verticalCentered="1"/>
  <pageMargins left="0.70866141732283505" right="0.70866141732283505" top="0.74803149606299202" bottom="0.74803149606299202" header="0.31496062992126" footer="0.31496062992126"/>
  <pageSetup paperSize="9" scale="51" fitToHeight="0" orientation="landscape" horizontalDpi="1200" verticalDpi="1200" r:id="rId1"/>
  <drawing r:id="rId2"/>
  <legacy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pageSetUpPr fitToPage="1"/>
  </sheetPr>
  <dimension ref="A1:AL46"/>
  <sheetViews>
    <sheetView showGridLines="0" topLeftCell="U7" zoomScale="89" zoomScaleNormal="89" zoomScalePageLayoutView="86" workbookViewId="0">
      <selection activeCell="AD9" sqref="AD9"/>
    </sheetView>
  </sheetViews>
  <sheetFormatPr baseColWidth="10" defaultColWidth="10.7109375" defaultRowHeight="25.15" customHeight="1" x14ac:dyDescent="0.2"/>
  <cols>
    <col min="1" max="1" width="9.42578125" style="17" hidden="1" customWidth="1"/>
    <col min="2" max="2" width="9.7109375" style="17" hidden="1" customWidth="1"/>
    <col min="3" max="3" width="8.7109375" style="17" hidden="1" customWidth="1"/>
    <col min="4" max="4" width="7.7109375" style="17" hidden="1" customWidth="1"/>
    <col min="5" max="5" width="15.85546875" style="17" hidden="1" customWidth="1"/>
    <col min="6" max="6" width="16.85546875" style="17" hidden="1" customWidth="1"/>
    <col min="7" max="7" width="11.5703125" style="17" hidden="1" customWidth="1"/>
    <col min="8" max="9" width="16.140625" style="17" hidden="1" customWidth="1"/>
    <col min="10" max="10" width="13.28515625" style="17" hidden="1" customWidth="1"/>
    <col min="11" max="11" width="10.5703125" style="17" hidden="1" customWidth="1"/>
    <col min="12" max="12" width="13.28515625" style="17" hidden="1" customWidth="1"/>
    <col min="13" max="13" width="15" style="17" hidden="1" customWidth="1"/>
    <col min="14" max="14" width="14.28515625" style="17" hidden="1" customWidth="1"/>
    <col min="15" max="15" width="13.28515625" style="17" hidden="1" customWidth="1"/>
    <col min="16" max="16" width="15.5703125" style="17" hidden="1" customWidth="1"/>
    <col min="17" max="17" width="10.42578125" style="17" hidden="1" customWidth="1"/>
    <col min="18" max="18" width="11.140625" style="17" hidden="1" customWidth="1"/>
    <col min="19" max="19" width="13.42578125" style="17" hidden="1" customWidth="1"/>
    <col min="20" max="20" width="10.28515625" style="17" hidden="1" customWidth="1"/>
    <col min="21" max="28" width="11.42578125" style="17" customWidth="1"/>
    <col min="29" max="29" width="15.5703125" style="17" customWidth="1"/>
    <col min="30" max="40" width="11.42578125" style="17" customWidth="1"/>
    <col min="41" max="16384" width="10.7109375" style="17"/>
  </cols>
  <sheetData>
    <row r="1" spans="2:38" ht="25.15" customHeight="1" x14ac:dyDescent="0.2">
      <c r="B1" s="151" t="s">
        <v>13</v>
      </c>
      <c r="C1" s="152"/>
      <c r="D1" s="153"/>
      <c r="E1" s="151" t="s">
        <v>14</v>
      </c>
      <c r="F1" s="152"/>
      <c r="G1" s="15">
        <f>'Impreso de Licencias'!C5</f>
        <v>0</v>
      </c>
      <c r="H1" s="14"/>
      <c r="I1" s="16"/>
      <c r="J1" s="16"/>
      <c r="K1" s="16"/>
      <c r="L1" s="16"/>
      <c r="M1" s="16"/>
      <c r="N1" s="16"/>
      <c r="O1" s="16"/>
      <c r="P1" s="16"/>
      <c r="Q1" s="16"/>
      <c r="R1" s="16"/>
      <c r="S1" s="16"/>
      <c r="T1" s="16"/>
      <c r="U1" s="16"/>
      <c r="V1" s="122" t="str">
        <f>CONCATENATE("Precio de las Licencias ",'Impreso de Licencias'!D1)</f>
        <v>Precio de las Licencias 2025</v>
      </c>
      <c r="W1" s="122"/>
      <c r="X1" s="122"/>
      <c r="Y1" s="122"/>
      <c r="Z1" s="33"/>
      <c r="AA1" s="33"/>
      <c r="AB1" s="122" t="s">
        <v>46</v>
      </c>
      <c r="AC1" s="122"/>
      <c r="AD1" s="122"/>
      <c r="AE1" s="122"/>
      <c r="AF1" s="122"/>
      <c r="AG1" s="33"/>
      <c r="AH1" s="33"/>
      <c r="AI1" s="33"/>
      <c r="AJ1" s="33"/>
      <c r="AK1" s="33"/>
      <c r="AL1" s="33"/>
    </row>
    <row r="2" spans="2:38" ht="25.15" customHeight="1" thickBot="1" x14ac:dyDescent="0.25">
      <c r="B2" s="154" t="s">
        <v>27</v>
      </c>
      <c r="C2" s="155"/>
      <c r="D2" s="155"/>
      <c r="E2" s="19"/>
      <c r="F2" s="18" t="s">
        <v>28</v>
      </c>
      <c r="G2" s="19"/>
      <c r="H2" s="18"/>
      <c r="I2" s="16"/>
      <c r="J2" s="16"/>
      <c r="K2" s="16"/>
      <c r="L2" s="16"/>
      <c r="M2" s="16"/>
      <c r="N2" s="16"/>
      <c r="O2" s="16"/>
      <c r="P2" s="16"/>
      <c r="Q2" s="16"/>
      <c r="R2" s="16"/>
      <c r="S2" s="16"/>
      <c r="V2" s="122"/>
      <c r="W2" s="122"/>
      <c r="X2" s="122"/>
      <c r="Y2" s="122"/>
      <c r="Z2" s="33"/>
      <c r="AA2" s="33"/>
      <c r="AB2" s="122"/>
      <c r="AC2" s="122"/>
      <c r="AD2" s="122"/>
      <c r="AE2" s="122"/>
      <c r="AF2" s="122"/>
      <c r="AG2" s="33"/>
      <c r="AH2" s="131" t="s">
        <v>47</v>
      </c>
      <c r="AI2" s="131"/>
      <c r="AJ2" s="131"/>
      <c r="AK2" s="131"/>
      <c r="AL2" s="34">
        <f>(AD4*W4)+(AE4*X4)+(AF4*Y4)+(AD5*W5)+(AE5*X5)+(AF5*Y5)+(AD6*W6)+(AE6*X6)+(AF6*Y6)+(AD7*W7)+(AE7*X7)+(AF7*Y7)+(AD8*W8)+(AE8*X8)+(AF8*Y8)+(AD9*W9)+(AE9*X9)+(AF9*Y9)+(AD11)</f>
        <v>0</v>
      </c>
    </row>
    <row r="3" spans="2:38" ht="46.9" customHeight="1" x14ac:dyDescent="0.2">
      <c r="B3" s="160" t="s">
        <v>15</v>
      </c>
      <c r="C3" s="156" t="s">
        <v>16</v>
      </c>
      <c r="D3" s="156" t="s">
        <v>17</v>
      </c>
      <c r="E3" s="156" t="s">
        <v>31</v>
      </c>
      <c r="F3" s="156" t="s">
        <v>32</v>
      </c>
      <c r="G3" s="158" t="s">
        <v>18</v>
      </c>
      <c r="H3" s="156" t="s">
        <v>19</v>
      </c>
      <c r="I3" s="20" t="s">
        <v>122</v>
      </c>
      <c r="J3" s="162" t="s">
        <v>21</v>
      </c>
      <c r="K3" s="162" t="s">
        <v>5</v>
      </c>
      <c r="L3" s="162" t="s">
        <v>22</v>
      </c>
      <c r="M3" s="162" t="s">
        <v>20</v>
      </c>
      <c r="N3" s="162"/>
      <c r="O3" s="162"/>
      <c r="P3" s="162"/>
      <c r="Q3" s="162"/>
      <c r="R3" s="162"/>
      <c r="S3" s="164" t="s">
        <v>70</v>
      </c>
      <c r="T3" s="21"/>
      <c r="U3" s="21"/>
      <c r="V3" s="33"/>
      <c r="W3" s="35" t="s">
        <v>114</v>
      </c>
      <c r="X3" s="35" t="s">
        <v>112</v>
      </c>
      <c r="Y3" s="35" t="s">
        <v>111</v>
      </c>
      <c r="Z3" s="33"/>
      <c r="AA3" s="33"/>
      <c r="AB3" s="33"/>
      <c r="AC3" s="33"/>
      <c r="AD3" s="36" t="s">
        <v>23</v>
      </c>
      <c r="AE3" s="36" t="s">
        <v>25</v>
      </c>
      <c r="AF3" s="36" t="s">
        <v>43</v>
      </c>
      <c r="AG3" s="33"/>
      <c r="AH3" s="130"/>
      <c r="AI3" s="130"/>
      <c r="AJ3" s="130"/>
      <c r="AK3" s="130"/>
      <c r="AL3" s="37"/>
    </row>
    <row r="4" spans="2:38" ht="25.15" customHeight="1" thickBot="1" x14ac:dyDescent="0.25">
      <c r="B4" s="161"/>
      <c r="C4" s="157"/>
      <c r="D4" s="157"/>
      <c r="E4" s="157"/>
      <c r="F4" s="157"/>
      <c r="G4" s="159"/>
      <c r="H4" s="157"/>
      <c r="I4" s="22"/>
      <c r="J4" s="163"/>
      <c r="K4" s="163"/>
      <c r="L4" s="163"/>
      <c r="M4" s="163"/>
      <c r="N4" s="163"/>
      <c r="O4" s="163"/>
      <c r="P4" s="163"/>
      <c r="Q4" s="163"/>
      <c r="R4" s="163"/>
      <c r="S4" s="165"/>
      <c r="V4" s="36" t="s">
        <v>33</v>
      </c>
      <c r="W4" s="38">
        <v>52</v>
      </c>
      <c r="X4" s="38">
        <v>22</v>
      </c>
      <c r="Y4" s="38">
        <v>18</v>
      </c>
      <c r="Z4" s="33"/>
      <c r="AA4" s="33"/>
      <c r="AB4" s="39" t="s">
        <v>41</v>
      </c>
      <c r="AC4" s="40"/>
      <c r="AD4" s="23"/>
      <c r="AE4" s="23"/>
      <c r="AF4" s="23"/>
      <c r="AG4" s="33"/>
      <c r="AH4" s="33"/>
      <c r="AI4" s="33"/>
      <c r="AJ4" s="33"/>
      <c r="AK4" s="33"/>
      <c r="AL4" s="33"/>
    </row>
    <row r="5" spans="2:38" ht="25.15" customHeight="1" x14ac:dyDescent="0.2">
      <c r="B5" s="24" t="str">
        <f ca="1">IF('Impreso de Licencias'!A10="","",CELL("contenido",'Impreso de Licencias'!A10))</f>
        <v/>
      </c>
      <c r="C5" s="25" t="str">
        <f ca="1">IF('Impreso de Licencias'!A10="","",PROPER((CELL("contenido",'Impreso de Licencias'!B10))))</f>
        <v/>
      </c>
      <c r="D5" s="25" t="str">
        <f ca="1">IF('Impreso de Licencias'!A10="","",PROPER((CELL("contenido",'Impreso de Licencias'!C10))))</f>
        <v/>
      </c>
      <c r="E5" s="26" t="str">
        <f ca="1">IF('Impreso de Licencias'!A10="","",CELL("contenido",'Impreso de Licencias'!D10))</f>
        <v/>
      </c>
      <c r="F5" s="26" t="str">
        <f ca="1">IF(B5="","",IF($G$1="","",$G$1))</f>
        <v/>
      </c>
      <c r="G5" s="27" t="str">
        <f ca="1">IF(B5="","",IF('Impreso de Licencias'!U10&gt;=18,"Mayor",IF('Impreso de Licencias'!U10&gt;=14,"Juvenil","Infantil")))</f>
        <v/>
      </c>
      <c r="H5" s="27" t="str">
        <f ca="1">IF(B5="","",IF(MATCH("X",'Impreso de Licencias'!I10:N10,0)=1,"Básica A",IF(MATCH("X",'Impreso de Licencias'!I10:N10,0)=2,"Básica B",IF(MATCH("X",'Impreso de Licencias'!I10:N10,0)=3,"Básica B1",IF(MATCH("X",'Impreso de Licencias'!I10:N10,0)=4,"Plus A",IF(MATCH("X",'Impreso de Licencias'!I10:N10,0)=5,"Plus B",IF(MATCH("X",'Impreso de Licencias'!I10:N10,0)=6,"Plus B1")))))))</f>
        <v/>
      </c>
      <c r="I5" s="28">
        <f>'Impreso de Licencias'!O10</f>
        <v>0</v>
      </c>
      <c r="J5" s="25" t="str">
        <f ca="1">IF('Impreso de Licencias'!A10="","",PROPER((CELL("contenido",'Impreso de Licencias'!F10))))</f>
        <v/>
      </c>
      <c r="K5" s="27" t="str">
        <f ca="1">IF('Impreso de Licencias'!A10="","",CELL("contenido",'Impreso de Licencias'!G10))</f>
        <v/>
      </c>
      <c r="L5" s="25" t="str">
        <f ca="1">IF('Impreso de Licencias'!A10="","",PROPER((CELL("contenido",'Impreso de Licencias'!H10))))</f>
        <v/>
      </c>
      <c r="M5" s="118" t="str">
        <f>IF('Impreso de Licencias'!A10="","",'Impreso de Licencias'!$C$2)</f>
        <v/>
      </c>
      <c r="N5" s="118"/>
      <c r="O5" s="118"/>
      <c r="P5" s="118"/>
      <c r="Q5" s="118"/>
      <c r="R5" s="118"/>
      <c r="S5" s="29" t="str">
        <f ca="1">IF('Impreso de Licencias'!A10="","",PROPER((CELL("contenido",'Impreso de Licencias'!E10))))</f>
        <v/>
      </c>
      <c r="V5" s="36" t="s">
        <v>34</v>
      </c>
      <c r="W5" s="38">
        <v>70</v>
      </c>
      <c r="X5" s="38">
        <v>35</v>
      </c>
      <c r="Y5" s="38">
        <v>30</v>
      </c>
      <c r="Z5" s="33"/>
      <c r="AA5" s="33"/>
      <c r="AB5" s="39" t="s">
        <v>42</v>
      </c>
      <c r="AC5" s="40"/>
      <c r="AD5" s="23"/>
      <c r="AE5" s="23"/>
      <c r="AF5" s="23">
        <v>0</v>
      </c>
      <c r="AG5" s="33"/>
      <c r="AH5" s="132" t="s">
        <v>119</v>
      </c>
      <c r="AI5" s="133"/>
      <c r="AJ5" s="133"/>
      <c r="AK5" s="133"/>
      <c r="AL5" s="134"/>
    </row>
    <row r="6" spans="2:38" ht="25.15" customHeight="1" x14ac:dyDescent="0.2">
      <c r="B6" s="24" t="str">
        <f ca="1">IF('Impreso de Licencias'!A11="","",CELL("contenido",'Impreso de Licencias'!A11))</f>
        <v/>
      </c>
      <c r="C6" s="25" t="str">
        <f ca="1">IF('Impreso de Licencias'!A11="","",PROPER((CELL("contenido",'Impreso de Licencias'!B11))))</f>
        <v/>
      </c>
      <c r="D6" s="25" t="str">
        <f ca="1">IF('Impreso de Licencias'!A11="","",PROPER((CELL("contenido",'Impreso de Licencias'!C11))))</f>
        <v/>
      </c>
      <c r="E6" s="26" t="str">
        <f ca="1">IF('Impreso de Licencias'!A11="","",CELL("contenido",'Impreso de Licencias'!D11))</f>
        <v/>
      </c>
      <c r="F6" s="26" t="str">
        <f t="shared" ref="F6:F46" ca="1" si="0">IF(B6="","",IF($G$1="","",$G$1))</f>
        <v/>
      </c>
      <c r="G6" s="27" t="str">
        <f ca="1">IF(B6="","",IF('Impreso de Licencias'!U11&gt;=18,"Mayor",IF('Impreso de Licencias'!U11&gt;=14,"Juvenil","Infantil")))</f>
        <v/>
      </c>
      <c r="H6" s="27" t="str">
        <f ca="1">IF(B6="","",IF(MATCH("X",'Impreso de Licencias'!I11:N11,0)=1,"Básica A",IF(MATCH("X",'Impreso de Licencias'!I11:N11,0)=2,"Básica B",IF(MATCH("X",'Impreso de Licencias'!I11:N11,0)=3,"Básica B1",IF(MATCH("X",'Impreso de Licencias'!I11:N11,0)=4,"Plus A",IF(MATCH("X",'Impreso de Licencias'!I11:N11,0)=5,"Plus B",IF(MATCH("X",'Impreso de Licencias'!I11:N11,0)=6,"Plus B1")))))))</f>
        <v/>
      </c>
      <c r="I6" s="28">
        <f>'Impreso de Licencias'!O11</f>
        <v>0</v>
      </c>
      <c r="J6" s="25" t="str">
        <f ca="1">IF('Impreso de Licencias'!A11="","",PROPER((CELL("contenido",'Impreso de Licencias'!F11))))</f>
        <v/>
      </c>
      <c r="K6" s="27" t="str">
        <f ca="1">IF('Impreso de Licencias'!A11="","",CELL("contenido",'Impreso de Licencias'!G11))</f>
        <v/>
      </c>
      <c r="L6" s="25" t="str">
        <f ca="1">IF('Impreso de Licencias'!A11="","",PROPER((CELL("contenido",'Impreso de Licencias'!H11))))</f>
        <v/>
      </c>
      <c r="M6" s="118" t="str">
        <f>IF('Impreso de Licencias'!A11="","",'Impreso de Licencias'!$C$2)</f>
        <v/>
      </c>
      <c r="N6" s="118"/>
      <c r="O6" s="118"/>
      <c r="P6" s="118"/>
      <c r="Q6" s="118"/>
      <c r="R6" s="118"/>
      <c r="S6" s="29" t="str">
        <f ca="1">IF('Impreso de Licencias'!A11="","",PROPER((CELL("contenido",'Impreso de Licencias'!E11))))</f>
        <v/>
      </c>
      <c r="V6" s="36" t="s">
        <v>35</v>
      </c>
      <c r="W6" s="38">
        <v>87</v>
      </c>
      <c r="X6" s="38">
        <v>67</v>
      </c>
      <c r="Y6" s="38">
        <v>65</v>
      </c>
      <c r="Z6" s="33"/>
      <c r="AA6" s="33"/>
      <c r="AB6" s="39" t="s">
        <v>37</v>
      </c>
      <c r="AC6" s="40"/>
      <c r="AD6" s="23">
        <v>0</v>
      </c>
      <c r="AE6" s="23">
        <v>0</v>
      </c>
      <c r="AF6" s="23">
        <v>0</v>
      </c>
      <c r="AG6" s="33"/>
      <c r="AH6" s="135" t="s">
        <v>118</v>
      </c>
      <c r="AI6" s="136"/>
      <c r="AJ6" s="136"/>
      <c r="AK6" s="136"/>
      <c r="AL6" s="137"/>
    </row>
    <row r="7" spans="2:38" ht="25.15" customHeight="1" thickBot="1" x14ac:dyDescent="0.25">
      <c r="B7" s="24" t="str">
        <f ca="1">IF('Impreso de Licencias'!A12="","",CELL("contenido",'Impreso de Licencias'!A12))</f>
        <v/>
      </c>
      <c r="C7" s="25" t="str">
        <f ca="1">IF('Impreso de Licencias'!A12="","",PROPER((CELL("contenido",'Impreso de Licencias'!B12))))</f>
        <v/>
      </c>
      <c r="D7" s="25" t="str">
        <f ca="1">IF('Impreso de Licencias'!A12="","",PROPER((CELL("contenido",'Impreso de Licencias'!C12))))</f>
        <v/>
      </c>
      <c r="E7" s="26" t="str">
        <f ca="1">IF('Impreso de Licencias'!A12="","",CELL("contenido",'Impreso de Licencias'!D12))</f>
        <v/>
      </c>
      <c r="F7" s="26" t="str">
        <f t="shared" ca="1" si="0"/>
        <v/>
      </c>
      <c r="G7" s="27" t="str">
        <f ca="1">IF(B7="","",IF('Impreso de Licencias'!U12&gt;=18,"Mayor",IF('Impreso de Licencias'!U12&gt;=14,"Juvenil","Infantil")))</f>
        <v/>
      </c>
      <c r="H7" s="27" t="str">
        <f ca="1">IF(B7="","",IF(MATCH("X",'Impreso de Licencias'!I12:N12,0)=1,"Básica A",IF(MATCH("X",'Impreso de Licencias'!I12:N12,0)=2,"Básica B",IF(MATCH("X",'Impreso de Licencias'!I12:N12,0)=3,"Básica B1",IF(MATCH("X",'Impreso de Licencias'!I12:N12,0)=4,"Plus A",IF(MATCH("X",'Impreso de Licencias'!I12:N12,0)=5,"Plus B",IF(MATCH("X",'Impreso de Licencias'!I12:N12,0)=6,"Plus B1")))))))</f>
        <v/>
      </c>
      <c r="I7" s="28">
        <f>'Impreso de Licencias'!O12</f>
        <v>0</v>
      </c>
      <c r="J7" s="25" t="str">
        <f ca="1">IF('Impreso de Licencias'!A12="","",PROPER((CELL("contenido",'Impreso de Licencias'!F12))))</f>
        <v/>
      </c>
      <c r="K7" s="27" t="str">
        <f ca="1">IF('Impreso de Licencias'!A12="","",CELL("contenido",'Impreso de Licencias'!G12))</f>
        <v/>
      </c>
      <c r="L7" s="25" t="str">
        <f ca="1">IF('Impreso de Licencias'!A12="","",PROPER((CELL("contenido",'Impreso de Licencias'!H12))))</f>
        <v/>
      </c>
      <c r="M7" s="118" t="str">
        <f>IF('Impreso de Licencias'!A12="","",'Impreso de Licencias'!$C$2)</f>
        <v/>
      </c>
      <c r="N7" s="118"/>
      <c r="O7" s="118"/>
      <c r="P7" s="118"/>
      <c r="Q7" s="118"/>
      <c r="R7" s="118"/>
      <c r="S7" s="29" t="str">
        <f ca="1">IF('Impreso de Licencias'!A12="","",PROPER((CELL("contenido",'Impreso de Licencias'!E12))))</f>
        <v/>
      </c>
      <c r="V7" s="36" t="s">
        <v>24</v>
      </c>
      <c r="W7" s="38">
        <v>90</v>
      </c>
      <c r="X7" s="38">
        <v>69</v>
      </c>
      <c r="Y7" s="38">
        <v>64</v>
      </c>
      <c r="Z7" s="33"/>
      <c r="AA7" s="33"/>
      <c r="AB7" s="39" t="s">
        <v>38</v>
      </c>
      <c r="AC7" s="40"/>
      <c r="AD7" s="23">
        <v>0</v>
      </c>
      <c r="AE7" s="23">
        <v>0</v>
      </c>
      <c r="AF7" s="23">
        <v>0</v>
      </c>
      <c r="AG7" s="33"/>
      <c r="AH7" s="138"/>
      <c r="AI7" s="139"/>
      <c r="AJ7" s="139"/>
      <c r="AK7" s="139"/>
      <c r="AL7" s="140"/>
    </row>
    <row r="8" spans="2:38" ht="25.15" customHeight="1" thickBot="1" x14ac:dyDescent="0.25">
      <c r="B8" s="24" t="str">
        <f ca="1">IF('Impreso de Licencias'!A13="","",CELL("contenido",'Impreso de Licencias'!A13))</f>
        <v/>
      </c>
      <c r="C8" s="25" t="str">
        <f ca="1">IF('Impreso de Licencias'!A13="","",PROPER((CELL("contenido",'Impreso de Licencias'!B13))))</f>
        <v/>
      </c>
      <c r="D8" s="25" t="str">
        <f ca="1">IF('Impreso de Licencias'!A13="","",PROPER((CELL("contenido",'Impreso de Licencias'!C13))))</f>
        <v/>
      </c>
      <c r="E8" s="26" t="str">
        <f ca="1">IF('Impreso de Licencias'!A13="","",CELL("contenido",'Impreso de Licencias'!D13))</f>
        <v/>
      </c>
      <c r="F8" s="26" t="str">
        <f t="shared" ca="1" si="0"/>
        <v/>
      </c>
      <c r="G8" s="27" t="str">
        <f ca="1">IF(B8="","",IF('Impreso de Licencias'!U13&gt;=18,"Mayor",IF('Impreso de Licencias'!U13&gt;=14,"Juvenil","Infantil")))</f>
        <v/>
      </c>
      <c r="H8" s="27" t="str">
        <f ca="1">IF(B8="","",IF(MATCH("X",'Impreso de Licencias'!I13:N13,0)=1,"Básica A",IF(MATCH("X",'Impreso de Licencias'!I13:N13,0)=2,"Básica B",IF(MATCH("X",'Impreso de Licencias'!I13:N13,0)=3,"Básica B1",IF(MATCH("X",'Impreso de Licencias'!I13:N13,0)=4,"Plus A",IF(MATCH("X",'Impreso de Licencias'!I13:N13,0)=5,"Plus B",IF(MATCH("X",'Impreso de Licencias'!I13:N13,0)=6,"Plus B1")))))))</f>
        <v/>
      </c>
      <c r="I8" s="28">
        <f>'Impreso de Licencias'!O13</f>
        <v>0</v>
      </c>
      <c r="J8" s="25" t="str">
        <f ca="1">IF('Impreso de Licencias'!A13="","",PROPER((CELL("contenido",'Impreso de Licencias'!F13))))</f>
        <v/>
      </c>
      <c r="K8" s="27" t="str">
        <f ca="1">IF('Impreso de Licencias'!A13="","",CELL("contenido",'Impreso de Licencias'!G13))</f>
        <v/>
      </c>
      <c r="L8" s="25" t="str">
        <f ca="1">IF('Impreso de Licencias'!A13="","",PROPER((CELL("contenido",'Impreso de Licencias'!H13))))</f>
        <v/>
      </c>
      <c r="M8" s="118" t="str">
        <f>IF('Impreso de Licencias'!A13="","",'Impreso de Licencias'!$C$2)</f>
        <v/>
      </c>
      <c r="N8" s="118"/>
      <c r="O8" s="118"/>
      <c r="P8" s="118"/>
      <c r="Q8" s="118"/>
      <c r="R8" s="118"/>
      <c r="S8" s="29" t="str">
        <f ca="1">IF('Impreso de Licencias'!A13="","",PROPER((CELL("contenido",'Impreso de Licencias'!E13))))</f>
        <v/>
      </c>
      <c r="V8" s="36" t="s">
        <v>26</v>
      </c>
      <c r="W8" s="38">
        <v>107</v>
      </c>
      <c r="X8" s="38">
        <v>76</v>
      </c>
      <c r="Y8" s="38">
        <v>68</v>
      </c>
      <c r="Z8" s="33"/>
      <c r="AA8" s="33"/>
      <c r="AB8" s="39" t="s">
        <v>39</v>
      </c>
      <c r="AC8" s="40"/>
      <c r="AD8" s="23">
        <v>0</v>
      </c>
      <c r="AE8" s="23">
        <v>0</v>
      </c>
      <c r="AF8" s="23">
        <v>0</v>
      </c>
      <c r="AG8" s="33"/>
      <c r="AH8" s="41"/>
      <c r="AI8" s="41"/>
      <c r="AJ8" s="41"/>
      <c r="AK8" s="41"/>
      <c r="AL8" s="41"/>
    </row>
    <row r="9" spans="2:38" ht="25.15" customHeight="1" x14ac:dyDescent="0.2">
      <c r="B9" s="24" t="str">
        <f ca="1">IF('Impreso de Licencias'!A14="","",CELL("contenido",'Impreso de Licencias'!A14))</f>
        <v/>
      </c>
      <c r="C9" s="25" t="str">
        <f ca="1">IF('Impreso de Licencias'!A14="","",PROPER((CELL("contenido",'Impreso de Licencias'!B14))))</f>
        <v/>
      </c>
      <c r="D9" s="25" t="str">
        <f ca="1">IF('Impreso de Licencias'!A14="","",PROPER((CELL("contenido",'Impreso de Licencias'!C14))))</f>
        <v/>
      </c>
      <c r="E9" s="26" t="str">
        <f ca="1">IF('Impreso de Licencias'!A14="","",CELL("contenido",'Impreso de Licencias'!D14))</f>
        <v/>
      </c>
      <c r="F9" s="26" t="str">
        <f t="shared" ca="1" si="0"/>
        <v/>
      </c>
      <c r="G9" s="27" t="str">
        <f ca="1">IF(B9="","",IF('Impreso de Licencias'!U14&gt;=18,"Mayor",IF('Impreso de Licencias'!U14&gt;=14,"Juvenil","Infantil")))</f>
        <v/>
      </c>
      <c r="H9" s="27" t="str">
        <f ca="1">IF(B9="","",IF(MATCH("X",'Impreso de Licencias'!I14:N14,0)=1,"Básica A",IF(MATCH("X",'Impreso de Licencias'!I14:N14,0)=2,"Básica B",IF(MATCH("X",'Impreso de Licencias'!I14:N14,0)=3,"Básica B1",IF(MATCH("X",'Impreso de Licencias'!I14:N14,0)=4,"Plus A",IF(MATCH("X",'Impreso de Licencias'!I14:N14,0)=5,"Plus B",IF(MATCH("X",'Impreso de Licencias'!I14:N14,0)=6,"Plus B1")))))))</f>
        <v/>
      </c>
      <c r="I9" s="28">
        <f>'Impreso de Licencias'!O14</f>
        <v>0</v>
      </c>
      <c r="J9" s="25" t="str">
        <f ca="1">IF('Impreso de Licencias'!A14="","",PROPER((CELL("contenido",'Impreso de Licencias'!F14))))</f>
        <v/>
      </c>
      <c r="K9" s="27" t="str">
        <f ca="1">IF('Impreso de Licencias'!A14="","",CELL("contenido",'Impreso de Licencias'!G14))</f>
        <v/>
      </c>
      <c r="L9" s="25" t="str">
        <f ca="1">IF('Impreso de Licencias'!A14="","",PROPER((CELL("contenido",'Impreso de Licencias'!H14))))</f>
        <v/>
      </c>
      <c r="M9" s="118" t="str">
        <f>IF('Impreso de Licencias'!A14="","",'Impreso de Licencias'!$C$2)</f>
        <v/>
      </c>
      <c r="N9" s="118"/>
      <c r="O9" s="118"/>
      <c r="P9" s="118"/>
      <c r="Q9" s="118"/>
      <c r="R9" s="118"/>
      <c r="S9" s="29" t="str">
        <f ca="1">IF('Impreso de Licencias'!A14="","",PROPER((CELL("contenido",'Impreso de Licencias'!E14))))</f>
        <v/>
      </c>
      <c r="V9" s="36" t="s">
        <v>36</v>
      </c>
      <c r="W9" s="38">
        <v>151</v>
      </c>
      <c r="X9" s="38">
        <v>133</v>
      </c>
      <c r="Y9" s="38">
        <v>132</v>
      </c>
      <c r="Z9" s="33"/>
      <c r="AA9" s="33"/>
      <c r="AB9" s="39" t="s">
        <v>40</v>
      </c>
      <c r="AC9" s="40"/>
      <c r="AD9" s="23">
        <v>0</v>
      </c>
      <c r="AE9" s="23">
        <v>0</v>
      </c>
      <c r="AF9" s="23">
        <v>0</v>
      </c>
      <c r="AG9" s="33"/>
      <c r="AH9" s="132" t="s">
        <v>44</v>
      </c>
      <c r="AI9" s="133"/>
      <c r="AJ9" s="133"/>
      <c r="AK9" s="133"/>
      <c r="AL9" s="134"/>
    </row>
    <row r="10" spans="2:38" ht="25.15" customHeight="1" x14ac:dyDescent="0.2">
      <c r="B10" s="24" t="str">
        <f ca="1">IF('Impreso de Licencias'!A15="","",CELL("contenido",'Impreso de Licencias'!A15))</f>
        <v/>
      </c>
      <c r="C10" s="25" t="str">
        <f ca="1">IF('Impreso de Licencias'!A15="","",PROPER((CELL("contenido",'Impreso de Licencias'!B15))))</f>
        <v/>
      </c>
      <c r="D10" s="25" t="str">
        <f ca="1">IF('Impreso de Licencias'!A15="","",PROPER((CELL("contenido",'Impreso de Licencias'!C15))))</f>
        <v/>
      </c>
      <c r="E10" s="26" t="str">
        <f ca="1">IF('Impreso de Licencias'!A15="","",CELL("contenido",'Impreso de Licencias'!D15))</f>
        <v/>
      </c>
      <c r="F10" s="26" t="str">
        <f t="shared" ca="1" si="0"/>
        <v/>
      </c>
      <c r="G10" s="27" t="str">
        <f ca="1">IF(B10="","",IF('Impreso de Licencias'!U15&gt;=18,"Mayor",IF('Impreso de Licencias'!U15&gt;=14,"Juvenil","Infantil")))</f>
        <v/>
      </c>
      <c r="H10" s="27" t="str">
        <f ca="1">IF(B10="","",IF(MATCH("X",'Impreso de Licencias'!I15:N15,0)=1,"Básica A",IF(MATCH("X",'Impreso de Licencias'!I15:N15,0)=2,"Básica B",IF(MATCH("X",'Impreso de Licencias'!I15:N15,0)=3,"Básica B1",IF(MATCH("X",'Impreso de Licencias'!I15:N15,0)=4,"Plus A",IF(MATCH("X",'Impreso de Licencias'!I15:N15,0)=5,"Plus B",IF(MATCH("X",'Impreso de Licencias'!I15:N15,0)=6,"Plus B1")))))))</f>
        <v/>
      </c>
      <c r="I10" s="28">
        <f>'Impreso de Licencias'!O15</f>
        <v>0</v>
      </c>
      <c r="J10" s="25" t="str">
        <f ca="1">IF('Impreso de Licencias'!A15="","",PROPER((CELL("contenido",'Impreso de Licencias'!F15))))</f>
        <v/>
      </c>
      <c r="K10" s="27" t="str">
        <f ca="1">IF('Impreso de Licencias'!A15="","",CELL("contenido",'Impreso de Licencias'!G15))</f>
        <v/>
      </c>
      <c r="L10" s="25" t="str">
        <f ca="1">IF('Impreso de Licencias'!A15="","",PROPER((CELL("contenido",'Impreso de Licencias'!H15))))</f>
        <v/>
      </c>
      <c r="M10" s="118" t="str">
        <f>IF('Impreso de Licencias'!A15="","",'Impreso de Licencias'!$C$2)</f>
        <v/>
      </c>
      <c r="N10" s="118"/>
      <c r="O10" s="118"/>
      <c r="P10" s="118"/>
      <c r="Q10" s="118"/>
      <c r="R10" s="118"/>
      <c r="S10" s="29" t="str">
        <f ca="1">IF('Impreso de Licencias'!A15="","",PROPER((CELL("contenido",'Impreso de Licencias'!E15))))</f>
        <v/>
      </c>
      <c r="V10" s="33"/>
      <c r="W10" s="33"/>
      <c r="X10" s="33"/>
      <c r="Y10" s="33"/>
      <c r="Z10" s="33"/>
      <c r="AA10" s="33"/>
      <c r="AB10" s="33"/>
      <c r="AC10" s="33"/>
      <c r="AD10" s="50"/>
      <c r="AE10" s="50"/>
      <c r="AF10" s="50"/>
      <c r="AG10" s="33"/>
      <c r="AH10" s="141" t="s">
        <v>45</v>
      </c>
      <c r="AI10" s="142"/>
      <c r="AJ10" s="142"/>
      <c r="AK10" s="142"/>
      <c r="AL10" s="143"/>
    </row>
    <row r="11" spans="2:38" ht="25.15" customHeight="1" x14ac:dyDescent="0.2">
      <c r="B11" s="24" t="str">
        <f ca="1">IF('Impreso de Licencias'!A16="","",CELL("contenido",'Impreso de Licencias'!A16))</f>
        <v/>
      </c>
      <c r="C11" s="25" t="str">
        <f ca="1">IF('Impreso de Licencias'!A16="","",PROPER((CELL("contenido",'Impreso de Licencias'!B16))))</f>
        <v/>
      </c>
      <c r="D11" s="25" t="str">
        <f ca="1">IF('Impreso de Licencias'!A16="","",PROPER((CELL("contenido",'Impreso de Licencias'!C16))))</f>
        <v/>
      </c>
      <c r="E11" s="26" t="str">
        <f ca="1">IF('Impreso de Licencias'!A16="","",CELL("contenido",'Impreso de Licencias'!D16))</f>
        <v/>
      </c>
      <c r="F11" s="26" t="str">
        <f t="shared" ca="1" si="0"/>
        <v/>
      </c>
      <c r="G11" s="27" t="str">
        <f ca="1">IF(B11="","",IF('Impreso de Licencias'!U16&gt;=18,"Mayor",IF('Impreso de Licencias'!U16&gt;=14,"Juvenil","Infantil")))</f>
        <v/>
      </c>
      <c r="H11" s="27" t="str">
        <f ca="1">IF(B11="","",IF(MATCH("X",'Impreso de Licencias'!I16:N16,0)=1,"Básica A",IF(MATCH("X",'Impreso de Licencias'!I16:N16,0)=2,"Básica B",IF(MATCH("X",'Impreso de Licencias'!I16:N16,0)=3,"Básica B1",IF(MATCH("X",'Impreso de Licencias'!I16:N16,0)=4,"Plus A",IF(MATCH("X",'Impreso de Licencias'!I16:N16,0)=5,"Plus B",IF(MATCH("X",'Impreso de Licencias'!I16:N16,0)=6,"Plus B1")))))))</f>
        <v/>
      </c>
      <c r="I11" s="28">
        <f>'Impreso de Licencias'!O16</f>
        <v>0</v>
      </c>
      <c r="J11" s="25" t="str">
        <f ca="1">IF('Impreso de Licencias'!A16="","",PROPER((CELL("contenido",'Impreso de Licencias'!F16))))</f>
        <v/>
      </c>
      <c r="K11" s="27" t="str">
        <f ca="1">IF('Impreso de Licencias'!A16="","",CELL("contenido",'Impreso de Licencias'!G16))</f>
        <v/>
      </c>
      <c r="L11" s="25" t="str">
        <f ca="1">IF('Impreso de Licencias'!A16="","",PROPER((CELL("contenido",'Impreso de Licencias'!H16))))</f>
        <v/>
      </c>
      <c r="M11" s="118" t="str">
        <f>IF('Impreso de Licencias'!A16="","",'Impreso de Licencias'!$C$2)</f>
        <v/>
      </c>
      <c r="N11" s="118"/>
      <c r="O11" s="118"/>
      <c r="P11" s="118"/>
      <c r="Q11" s="118"/>
      <c r="R11" s="118"/>
      <c r="S11" s="29" t="str">
        <f ca="1">IF('Impreso de Licencias'!A16="","",PROPER((CELL("contenido",'Impreso de Licencias'!E16))))</f>
        <v/>
      </c>
      <c r="V11" s="123"/>
      <c r="W11" s="123"/>
      <c r="X11" s="123"/>
      <c r="Y11" s="42"/>
      <c r="Z11" s="33"/>
      <c r="AA11" s="33"/>
      <c r="AB11" s="43" t="s">
        <v>123</v>
      </c>
      <c r="AC11" s="44"/>
      <c r="AD11" s="45">
        <f>SUMPRODUCT((I5:I46))</f>
        <v>0</v>
      </c>
      <c r="AE11" s="44"/>
      <c r="AF11" s="44"/>
      <c r="AG11" s="33"/>
      <c r="AH11" s="144"/>
      <c r="AI11" s="142"/>
      <c r="AJ11" s="142"/>
      <c r="AK11" s="142"/>
      <c r="AL11" s="143"/>
    </row>
    <row r="12" spans="2:38" ht="25.15" customHeight="1" x14ac:dyDescent="0.2">
      <c r="B12" s="24" t="str">
        <f ca="1">IF('Impreso de Licencias'!A17="","",CELL("contenido",'Impreso de Licencias'!A17))</f>
        <v/>
      </c>
      <c r="C12" s="25" t="str">
        <f ca="1">IF('Impreso de Licencias'!A17="","",PROPER((CELL("contenido",'Impreso de Licencias'!B17))))</f>
        <v/>
      </c>
      <c r="D12" s="25" t="str">
        <f ca="1">IF('Impreso de Licencias'!A17="","",PROPER((CELL("contenido",'Impreso de Licencias'!C17))))</f>
        <v/>
      </c>
      <c r="E12" s="26" t="str">
        <f ca="1">IF('Impreso de Licencias'!A17="","",CELL("contenido",'Impreso de Licencias'!D17))</f>
        <v/>
      </c>
      <c r="F12" s="26" t="str">
        <f t="shared" ca="1" si="0"/>
        <v/>
      </c>
      <c r="G12" s="27" t="str">
        <f ca="1">IF(B12="","",IF('Impreso de Licencias'!U17&gt;=18,"Mayor",IF('Impreso de Licencias'!U17&gt;=14,"Juvenil","Infantil")))</f>
        <v/>
      </c>
      <c r="H12" s="27" t="str">
        <f ca="1">IF(B12="","",IF(MATCH("X",'Impreso de Licencias'!I17:N17,0)=1,"Básica A",IF(MATCH("X",'Impreso de Licencias'!I17:N17,0)=2,"Básica B",IF(MATCH("X",'Impreso de Licencias'!I17:N17,0)=3,"Básica B1",IF(MATCH("X",'Impreso de Licencias'!I17:N17,0)=4,"Plus A",IF(MATCH("X",'Impreso de Licencias'!I17:N17,0)=5,"Plus B",IF(MATCH("X",'Impreso de Licencias'!I17:N17,0)=6,"Plus B1")))))))</f>
        <v/>
      </c>
      <c r="I12" s="28">
        <f>'Impreso de Licencias'!O17</f>
        <v>0</v>
      </c>
      <c r="J12" s="25" t="str">
        <f ca="1">IF('Impreso de Licencias'!A17="","",PROPER((CELL("contenido",'Impreso de Licencias'!F17))))</f>
        <v/>
      </c>
      <c r="K12" s="27" t="str">
        <f ca="1">IF('Impreso de Licencias'!A17="","",CELL("contenido",'Impreso de Licencias'!G17))</f>
        <v/>
      </c>
      <c r="L12" s="25" t="str">
        <f ca="1">IF('Impreso de Licencias'!A17="","",PROPER((CELL("contenido",'Impreso de Licencias'!H17))))</f>
        <v/>
      </c>
      <c r="M12" s="118" t="str">
        <f>IF('Impreso de Licencias'!A17="","",'Impreso de Licencias'!$C$2)</f>
        <v/>
      </c>
      <c r="N12" s="118"/>
      <c r="O12" s="118"/>
      <c r="P12" s="118"/>
      <c r="Q12" s="118"/>
      <c r="R12" s="118"/>
      <c r="S12" s="29" t="str">
        <f ca="1">IF('Impreso de Licencias'!A17="","",PROPER((CELL("contenido",'Impreso de Licencias'!E17))))</f>
        <v/>
      </c>
      <c r="V12" s="119" t="s">
        <v>84</v>
      </c>
      <c r="W12" s="120"/>
      <c r="X12" s="121"/>
      <c r="Y12" s="46">
        <v>30</v>
      </c>
      <c r="Z12" s="33"/>
      <c r="AA12" s="33"/>
      <c r="AB12" s="149" t="s">
        <v>113</v>
      </c>
      <c r="AC12" s="149"/>
      <c r="AD12" s="149"/>
      <c r="AE12" s="145">
        <f>AD4+AE4+AF4+AD5+AE5+AF5+AD6+AE6+AF6+AD7+AE7+AF7+AD8+AE8+AF8+AD9+AE9+AF9</f>
        <v>0</v>
      </c>
      <c r="AF12" s="146"/>
      <c r="AG12" s="33"/>
      <c r="AH12" s="124" t="s">
        <v>79</v>
      </c>
      <c r="AI12" s="125"/>
      <c r="AJ12" s="125"/>
      <c r="AK12" s="125"/>
      <c r="AL12" s="126"/>
    </row>
    <row r="13" spans="2:38" ht="25.15" customHeight="1" thickBot="1" x14ac:dyDescent="0.25">
      <c r="B13" s="24" t="str">
        <f ca="1">IF('Impreso de Licencias'!A18="","",CELL("contenido",'Impreso de Licencias'!A18))</f>
        <v/>
      </c>
      <c r="C13" s="25" t="str">
        <f ca="1">IF('Impreso de Licencias'!A18="","",PROPER((CELL("contenido",'Impreso de Licencias'!B18))))</f>
        <v/>
      </c>
      <c r="D13" s="25" t="str">
        <f ca="1">IF('Impreso de Licencias'!A18="","",PROPER((CELL("contenido",'Impreso de Licencias'!C18))))</f>
        <v/>
      </c>
      <c r="E13" s="26" t="str">
        <f ca="1">IF('Impreso de Licencias'!A18="","",CELL("contenido",'Impreso de Licencias'!D18))</f>
        <v/>
      </c>
      <c r="F13" s="26" t="str">
        <f t="shared" ca="1" si="0"/>
        <v/>
      </c>
      <c r="G13" s="27" t="str">
        <f ca="1">IF(B13="","",IF('Impreso de Licencias'!U18&gt;=18,"Mayor",IF('Impreso de Licencias'!U18&gt;=14,"Juvenil","Infantil")))</f>
        <v/>
      </c>
      <c r="H13" s="27" t="str">
        <f ca="1">IF(B13="","",IF(MATCH("X",'Impreso de Licencias'!I18:N18,0)=1,"Básica A",IF(MATCH("X",'Impreso de Licencias'!I18:N18,0)=2,"Básica B",IF(MATCH("X",'Impreso de Licencias'!I18:N18,0)=3,"Básica B1",IF(MATCH("X",'Impreso de Licencias'!I18:N18,0)=4,"Plus A",IF(MATCH("X",'Impreso de Licencias'!I18:N18,0)=5,"Plus B",IF(MATCH("X",'Impreso de Licencias'!I18:N18,0)=6,"Plus B1")))))))</f>
        <v/>
      </c>
      <c r="I13" s="28">
        <f>'Impreso de Licencias'!O18</f>
        <v>0</v>
      </c>
      <c r="J13" s="25" t="str">
        <f ca="1">IF('Impreso de Licencias'!A18="","",PROPER((CELL("contenido",'Impreso de Licencias'!F18))))</f>
        <v/>
      </c>
      <c r="K13" s="27" t="str">
        <f ca="1">IF('Impreso de Licencias'!A18="","",CELL("contenido",'Impreso de Licencias'!G18))</f>
        <v/>
      </c>
      <c r="L13" s="25" t="str">
        <f ca="1">IF('Impreso de Licencias'!A18="","",PROPER((CELL("contenido",'Impreso de Licencias'!H18))))</f>
        <v/>
      </c>
      <c r="M13" s="118" t="str">
        <f>IF('Impreso de Licencias'!A18="","",'Impreso de Licencias'!$C$2)</f>
        <v/>
      </c>
      <c r="N13" s="118"/>
      <c r="O13" s="118"/>
      <c r="P13" s="118"/>
      <c r="Q13" s="118"/>
      <c r="R13" s="118"/>
      <c r="S13" s="29" t="str">
        <f ca="1">IF('Impreso de Licencias'!A18="","",PROPER((CELL("contenido",'Impreso de Licencias'!E18))))</f>
        <v/>
      </c>
      <c r="V13" s="150"/>
      <c r="W13" s="150"/>
      <c r="X13" s="150"/>
      <c r="Y13" s="42"/>
      <c r="Z13" s="33"/>
      <c r="AA13" s="33"/>
      <c r="AB13" s="149"/>
      <c r="AC13" s="149"/>
      <c r="AD13" s="149"/>
      <c r="AE13" s="147"/>
      <c r="AF13" s="148"/>
      <c r="AG13" s="33"/>
      <c r="AH13" s="127" t="s">
        <v>83</v>
      </c>
      <c r="AI13" s="128"/>
      <c r="AJ13" s="128"/>
      <c r="AK13" s="128"/>
      <c r="AL13" s="129"/>
    </row>
    <row r="14" spans="2:38" ht="25.15" customHeight="1" x14ac:dyDescent="0.2">
      <c r="B14" s="24" t="str">
        <f ca="1">IF('Impreso de Licencias'!A19="","",CELL("contenido",'Impreso de Licencias'!A19))</f>
        <v/>
      </c>
      <c r="C14" s="25" t="str">
        <f ca="1">IF('Impreso de Licencias'!A19="","",PROPER((CELL("contenido",'Impreso de Licencias'!B19))))</f>
        <v/>
      </c>
      <c r="D14" s="25" t="str">
        <f ca="1">IF('Impreso de Licencias'!A19="","",PROPER((CELL("contenido",'Impreso de Licencias'!C19))))</f>
        <v/>
      </c>
      <c r="E14" s="26" t="str">
        <f ca="1">IF('Impreso de Licencias'!A19="","",CELL("contenido",'Impreso de Licencias'!D19))</f>
        <v/>
      </c>
      <c r="F14" s="26" t="str">
        <f t="shared" ca="1" si="0"/>
        <v/>
      </c>
      <c r="G14" s="27" t="str">
        <f ca="1">IF(B14="","",IF('Impreso de Licencias'!U19&gt;=18,"Mayor",IF('Impreso de Licencias'!U19&gt;=14,"Juvenil","Infantil")))</f>
        <v/>
      </c>
      <c r="H14" s="27" t="str">
        <f ca="1">IF(B14="","",IF(MATCH("X",'Impreso de Licencias'!I19:N19,0)=1,"Básica A",IF(MATCH("X",'Impreso de Licencias'!I19:N19,0)=2,"Básica B",IF(MATCH("X",'Impreso de Licencias'!I19:N19,0)=3,"Básica B1",IF(MATCH("X",'Impreso de Licencias'!I19:N19,0)=4,"Plus A",IF(MATCH("X",'Impreso de Licencias'!I19:N19,0)=5,"Plus B",IF(MATCH("X",'Impreso de Licencias'!I19:N19,0)=6,"Plus B1")))))))</f>
        <v/>
      </c>
      <c r="I14" s="28">
        <f>'Impreso de Licencias'!O19</f>
        <v>0</v>
      </c>
      <c r="J14" s="25" t="str">
        <f ca="1">IF('Impreso de Licencias'!A19="","",PROPER((CELL("contenido",'Impreso de Licencias'!F19))))</f>
        <v/>
      </c>
      <c r="K14" s="27" t="str">
        <f ca="1">IF('Impreso de Licencias'!A19="","",CELL("contenido",'Impreso de Licencias'!G19))</f>
        <v/>
      </c>
      <c r="L14" s="25" t="str">
        <f ca="1">IF('Impreso de Licencias'!A19="","",PROPER((CELL("contenido",'Impreso de Licencias'!H19))))</f>
        <v/>
      </c>
      <c r="M14" s="118" t="str">
        <f>IF('Impreso de Licencias'!A19="","",'Impreso de Licencias'!$C$2)</f>
        <v/>
      </c>
      <c r="N14" s="118"/>
      <c r="O14" s="118"/>
      <c r="P14" s="118"/>
      <c r="Q14" s="118"/>
      <c r="R14" s="118"/>
      <c r="S14" s="29" t="str">
        <f ca="1">IF('Impreso de Licencias'!A19="","",PROPER((CELL("contenido",'Impreso de Licencias'!E19))))</f>
        <v/>
      </c>
      <c r="V14" s="33"/>
      <c r="W14" s="33"/>
      <c r="X14" s="33"/>
      <c r="Y14" s="33"/>
      <c r="Z14" s="33"/>
      <c r="AA14" s="33"/>
      <c r="AB14" s="166" t="str">
        <f>IF(ISNA(AD4),"Revisa el impreso de Licencias está incompleto","")</f>
        <v/>
      </c>
      <c r="AC14" s="166"/>
      <c r="AD14" s="166"/>
      <c r="AE14" s="166"/>
      <c r="AF14" s="166"/>
      <c r="AG14" s="33"/>
      <c r="AH14" s="33"/>
      <c r="AI14" s="33"/>
      <c r="AJ14" s="33"/>
      <c r="AK14" s="33"/>
      <c r="AL14" s="33"/>
    </row>
    <row r="15" spans="2:38" ht="25.15" customHeight="1" x14ac:dyDescent="0.2">
      <c r="B15" s="24" t="str">
        <f ca="1">IF('Impreso de Licencias'!A20="","",CELL("contenido",'Impreso de Licencias'!A20))</f>
        <v/>
      </c>
      <c r="C15" s="25" t="str">
        <f ca="1">IF('Impreso de Licencias'!A20="","",PROPER((CELL("contenido",'Impreso de Licencias'!B20))))</f>
        <v/>
      </c>
      <c r="D15" s="25" t="str">
        <f ca="1">IF('Impreso de Licencias'!A20="","",PROPER((CELL("contenido",'Impreso de Licencias'!C20))))</f>
        <v/>
      </c>
      <c r="E15" s="26" t="str">
        <f ca="1">IF('Impreso de Licencias'!A20="","",CELL("contenido",'Impreso de Licencias'!D20))</f>
        <v/>
      </c>
      <c r="F15" s="26" t="str">
        <f t="shared" ca="1" si="0"/>
        <v/>
      </c>
      <c r="G15" s="27" t="str">
        <f ca="1">IF(B15="","",IF('Impreso de Licencias'!U20&gt;=18,"Mayor",IF('Impreso de Licencias'!U20&gt;=14,"Juvenil","Infantil")))</f>
        <v/>
      </c>
      <c r="H15" s="27" t="str">
        <f ca="1">IF(B15="","",IF(MATCH("X",'Impreso de Licencias'!I20:N20,0)=1,"Básica A",IF(MATCH("X",'Impreso de Licencias'!I20:N20,0)=2,"Básica B",IF(MATCH("X",'Impreso de Licencias'!I20:N20,0)=3,"Básica B1",IF(MATCH("X",'Impreso de Licencias'!I20:N20,0)=4,"Plus A",IF(MATCH("X",'Impreso de Licencias'!I20:N20,0)=5,"Plus B",IF(MATCH("X",'Impreso de Licencias'!I20:N20,0)=6,"Plus B1")))))))</f>
        <v/>
      </c>
      <c r="I15" s="28">
        <f>'Impreso de Licencias'!O20</f>
        <v>0</v>
      </c>
      <c r="J15" s="25" t="str">
        <f ca="1">IF('Impreso de Licencias'!A20="","",PROPER((CELL("contenido",'Impreso de Licencias'!F20))))</f>
        <v/>
      </c>
      <c r="K15" s="27" t="str">
        <f ca="1">IF('Impreso de Licencias'!A20="","",CELL("contenido",'Impreso de Licencias'!G20))</f>
        <v/>
      </c>
      <c r="L15" s="25" t="str">
        <f ca="1">IF('Impreso de Licencias'!A20="","",PROPER((CELL("contenido",'Impreso de Licencias'!H20))))</f>
        <v/>
      </c>
      <c r="M15" s="118" t="str">
        <f>IF('Impreso de Licencias'!A20="","",'Impreso de Licencias'!$C$2)</f>
        <v/>
      </c>
      <c r="N15" s="118"/>
      <c r="O15" s="118"/>
      <c r="P15" s="118"/>
      <c r="Q15" s="118"/>
      <c r="R15" s="118"/>
      <c r="S15" s="29" t="str">
        <f ca="1">IF('Impreso de Licencias'!A20="","",PROPER((CELL("contenido",'Impreso de Licencias'!E20))))</f>
        <v/>
      </c>
      <c r="V15" s="117" t="s">
        <v>85</v>
      </c>
      <c r="W15" s="117"/>
      <c r="X15" s="117"/>
      <c r="Y15" s="117"/>
      <c r="Z15" s="117"/>
      <c r="AA15" s="117"/>
      <c r="AB15" s="167"/>
      <c r="AC15" s="167"/>
      <c r="AD15" s="167"/>
      <c r="AE15" s="167"/>
      <c r="AF15" s="167"/>
      <c r="AG15" s="33"/>
      <c r="AH15" s="33"/>
      <c r="AI15" s="33"/>
      <c r="AJ15" s="33"/>
      <c r="AK15" s="33"/>
      <c r="AL15" s="33"/>
    </row>
    <row r="16" spans="2:38" ht="25.15" customHeight="1" x14ac:dyDescent="0.2">
      <c r="B16" s="24" t="str">
        <f ca="1">IF('Impreso de Licencias'!A21="","",CELL("contenido",'Impreso de Licencias'!A21))</f>
        <v/>
      </c>
      <c r="C16" s="25" t="str">
        <f ca="1">IF('Impreso de Licencias'!A21="","",PROPER((CELL("contenido",'Impreso de Licencias'!B21))))</f>
        <v/>
      </c>
      <c r="D16" s="25" t="str">
        <f ca="1">IF('Impreso de Licencias'!A21="","",PROPER((CELL("contenido",'Impreso de Licencias'!C21))))</f>
        <v/>
      </c>
      <c r="E16" s="26" t="str">
        <f ca="1">IF('Impreso de Licencias'!A21="","",CELL("contenido",'Impreso de Licencias'!D21))</f>
        <v/>
      </c>
      <c r="F16" s="26" t="str">
        <f t="shared" ca="1" si="0"/>
        <v/>
      </c>
      <c r="G16" s="27" t="str">
        <f ca="1">IF(B16="","",IF('Impreso de Licencias'!U21&gt;=18,"Mayor",IF('Impreso de Licencias'!U21&gt;=14,"Juvenil","Infantil")))</f>
        <v/>
      </c>
      <c r="H16" s="27" t="str">
        <f ca="1">IF(B16="","",IF(MATCH("X",'Impreso de Licencias'!I21:N21,0)=1,"Básica A",IF(MATCH("X",'Impreso de Licencias'!I21:N21,0)=2,"Básica B",IF(MATCH("X",'Impreso de Licencias'!I21:N21,0)=3,"Básica B1",IF(MATCH("X",'Impreso de Licencias'!I21:N21,0)=4,"Plus A",IF(MATCH("X",'Impreso de Licencias'!I21:N21,0)=5,"Plus B",IF(MATCH("X",'Impreso de Licencias'!I21:N21,0)=6,"Plus B1")))))))</f>
        <v/>
      </c>
      <c r="I16" s="28">
        <f>'Impreso de Licencias'!O21</f>
        <v>0</v>
      </c>
      <c r="J16" s="25" t="str">
        <f ca="1">IF('Impreso de Licencias'!A21="","",PROPER((CELL("contenido",'Impreso de Licencias'!F21))))</f>
        <v/>
      </c>
      <c r="K16" s="27" t="str">
        <f ca="1">IF('Impreso de Licencias'!A21="","",CELL("contenido",'Impreso de Licencias'!G21))</f>
        <v/>
      </c>
      <c r="L16" s="25" t="str">
        <f ca="1">IF('Impreso de Licencias'!A21="","",PROPER((CELL("contenido",'Impreso de Licencias'!H21))))</f>
        <v/>
      </c>
      <c r="M16" s="118" t="str">
        <f>IF('Impreso de Licencias'!A21="","",'Impreso de Licencias'!$C$2)</f>
        <v/>
      </c>
      <c r="N16" s="118"/>
      <c r="O16" s="118"/>
      <c r="P16" s="118"/>
      <c r="Q16" s="118"/>
      <c r="R16" s="118"/>
      <c r="S16" s="29" t="str">
        <f ca="1">IF('Impreso de Licencias'!A21="","",PROPER((CELL("contenido",'Impreso de Licencias'!E21))))</f>
        <v/>
      </c>
      <c r="V16" s="117"/>
      <c r="W16" s="117"/>
      <c r="X16" s="117"/>
      <c r="Y16" s="117"/>
      <c r="Z16" s="117"/>
      <c r="AA16" s="117"/>
      <c r="AB16" s="33"/>
      <c r="AC16" s="33"/>
      <c r="AD16" s="33"/>
      <c r="AE16" s="33"/>
      <c r="AF16" s="33"/>
      <c r="AG16" s="33"/>
      <c r="AH16" s="33"/>
      <c r="AI16" s="33"/>
      <c r="AJ16" s="33"/>
      <c r="AK16" s="33"/>
      <c r="AL16" s="33"/>
    </row>
    <row r="17" spans="2:38" ht="25.15" customHeight="1" x14ac:dyDescent="0.2">
      <c r="B17" s="24" t="str">
        <f ca="1">IF('Impreso de Licencias'!A22="","",CELL("contenido",'Impreso de Licencias'!A22))</f>
        <v/>
      </c>
      <c r="C17" s="25" t="str">
        <f ca="1">IF('Impreso de Licencias'!A22="","",PROPER((CELL("contenido",'Impreso de Licencias'!B22))))</f>
        <v/>
      </c>
      <c r="D17" s="25" t="str">
        <f ca="1">IF('Impreso de Licencias'!A22="","",PROPER((CELL("contenido",'Impreso de Licencias'!C22))))</f>
        <v/>
      </c>
      <c r="E17" s="26" t="str">
        <f ca="1">IF('Impreso de Licencias'!A22="","",CELL("contenido",'Impreso de Licencias'!D22))</f>
        <v/>
      </c>
      <c r="F17" s="26" t="str">
        <f t="shared" ca="1" si="0"/>
        <v/>
      </c>
      <c r="G17" s="27" t="str">
        <f ca="1">IF(B17="","",IF('Impreso de Licencias'!U22&gt;=18,"Mayor",IF('Impreso de Licencias'!U22&gt;=14,"Juvenil","Infantil")))</f>
        <v/>
      </c>
      <c r="H17" s="27" t="str">
        <f ca="1">IF(B17="","",IF(MATCH("X",'Impreso de Licencias'!I22:N22,0)=1,"Básica A",IF(MATCH("X",'Impreso de Licencias'!I22:N22,0)=2,"Básica B",IF(MATCH("X",'Impreso de Licencias'!I22:N22,0)=3,"Básica B1",IF(MATCH("X",'Impreso de Licencias'!I22:N22,0)=4,"Plus A",IF(MATCH("X",'Impreso de Licencias'!I22:N22,0)=5,"Plus B",IF(MATCH("X",'Impreso de Licencias'!I22:N22,0)=6,"Plus B1")))))))</f>
        <v/>
      </c>
      <c r="I17" s="28">
        <f>'Impreso de Licencias'!O22</f>
        <v>0</v>
      </c>
      <c r="J17" s="25" t="str">
        <f ca="1">IF('Impreso de Licencias'!A22="","",PROPER((CELL("contenido",'Impreso de Licencias'!F22))))</f>
        <v/>
      </c>
      <c r="K17" s="27" t="str">
        <f ca="1">IF('Impreso de Licencias'!A22="","",CELL("contenido",'Impreso de Licencias'!G22))</f>
        <v/>
      </c>
      <c r="L17" s="25" t="str">
        <f ca="1">IF('Impreso de Licencias'!A22="","",PROPER((CELL("contenido",'Impreso de Licencias'!H22))))</f>
        <v/>
      </c>
      <c r="M17" s="118" t="str">
        <f>IF('Impreso de Licencias'!A22="","",'Impreso de Licencias'!$C$2)</f>
        <v/>
      </c>
      <c r="N17" s="118"/>
      <c r="O17" s="118"/>
      <c r="P17" s="118"/>
      <c r="Q17" s="118"/>
      <c r="R17" s="118"/>
      <c r="S17" s="29" t="str">
        <f ca="1">IF('Impreso de Licencias'!A22="","",PROPER((CELL("contenido",'Impreso de Licencias'!E22))))</f>
        <v/>
      </c>
      <c r="V17" s="33"/>
      <c r="W17" s="33"/>
      <c r="X17" s="33"/>
      <c r="Y17" s="33"/>
      <c r="Z17" s="33"/>
      <c r="AA17" s="33"/>
      <c r="AB17" s="33"/>
      <c r="AC17" s="33"/>
      <c r="AD17" s="33"/>
      <c r="AE17" s="33"/>
      <c r="AF17" s="33"/>
      <c r="AG17" s="33"/>
      <c r="AH17" s="33"/>
      <c r="AI17" s="33"/>
      <c r="AJ17" s="33"/>
      <c r="AK17" s="33"/>
      <c r="AL17" s="33"/>
    </row>
    <row r="18" spans="2:38" ht="25.15" customHeight="1" x14ac:dyDescent="0.2">
      <c r="B18" s="24" t="str">
        <f ca="1">IF('Impreso de Licencias'!A23="","",CELL("contenido",'Impreso de Licencias'!A23))</f>
        <v/>
      </c>
      <c r="C18" s="25" t="str">
        <f ca="1">IF('Impreso de Licencias'!A23="","",PROPER((CELL("contenido",'Impreso de Licencias'!B23))))</f>
        <v/>
      </c>
      <c r="D18" s="25" t="str">
        <f ca="1">IF('Impreso de Licencias'!A23="","",PROPER((CELL("contenido",'Impreso de Licencias'!C23))))</f>
        <v/>
      </c>
      <c r="E18" s="26" t="str">
        <f ca="1">IF('Impreso de Licencias'!A23="","",CELL("contenido",'Impreso de Licencias'!D23))</f>
        <v/>
      </c>
      <c r="F18" s="26" t="str">
        <f t="shared" ca="1" si="0"/>
        <v/>
      </c>
      <c r="G18" s="27" t="str">
        <f ca="1">IF(B18="","",IF('Impreso de Licencias'!U23&gt;=18,"Mayor",IF('Impreso de Licencias'!U23&gt;=14,"Juvenil","Infantil")))</f>
        <v/>
      </c>
      <c r="H18" s="27" t="str">
        <f ca="1">IF(B18="","",IF(MATCH("X",'Impreso de Licencias'!I23:N23,0)=1,"Básica A",IF(MATCH("X",'Impreso de Licencias'!I23:N23,0)=2,"Básica B",IF(MATCH("X",'Impreso de Licencias'!I23:N23,0)=3,"Básica B1",IF(MATCH("X",'Impreso de Licencias'!I23:N23,0)=4,"Plus A",IF(MATCH("X",'Impreso de Licencias'!I23:N23,0)=5,"Plus B",IF(MATCH("X",'Impreso de Licencias'!I23:N23,0)=6,"Plus B1")))))))</f>
        <v/>
      </c>
      <c r="I18" s="28">
        <f>'Impreso de Licencias'!O23</f>
        <v>0</v>
      </c>
      <c r="J18" s="25" t="str">
        <f ca="1">IF('Impreso de Licencias'!A23="","",PROPER((CELL("contenido",'Impreso de Licencias'!F23))))</f>
        <v/>
      </c>
      <c r="K18" s="27" t="str">
        <f ca="1">IF('Impreso de Licencias'!A23="","",CELL("contenido",'Impreso de Licencias'!G23))</f>
        <v/>
      </c>
      <c r="L18" s="25" t="str">
        <f ca="1">IF('Impreso de Licencias'!A23="","",PROPER((CELL("contenido",'Impreso de Licencias'!H23))))</f>
        <v/>
      </c>
      <c r="M18" s="118" t="str">
        <f>IF('Impreso de Licencias'!A23="","",'Impreso de Licencias'!$C$2)</f>
        <v/>
      </c>
      <c r="N18" s="118"/>
      <c r="O18" s="118"/>
      <c r="P18" s="118"/>
      <c r="Q18" s="118"/>
      <c r="R18" s="118"/>
      <c r="S18" s="29" t="str">
        <f ca="1">IF('Impreso de Licencias'!A23="","",PROPER((CELL("contenido",'Impreso de Licencias'!E23))))</f>
        <v/>
      </c>
      <c r="V18" s="119" t="s">
        <v>121</v>
      </c>
      <c r="W18" s="120"/>
      <c r="X18" s="121"/>
      <c r="Y18" s="46">
        <v>1</v>
      </c>
      <c r="Z18" s="33"/>
      <c r="AA18" s="33"/>
      <c r="AB18" s="33"/>
      <c r="AC18" s="33"/>
      <c r="AD18" s="33"/>
      <c r="AE18" s="33"/>
      <c r="AF18" s="33"/>
      <c r="AG18" s="33"/>
      <c r="AH18" s="33"/>
      <c r="AI18" s="33"/>
      <c r="AJ18" s="33"/>
      <c r="AK18" s="33"/>
      <c r="AL18" s="33"/>
    </row>
    <row r="19" spans="2:38" ht="25.15" customHeight="1" x14ac:dyDescent="0.2">
      <c r="B19" s="24" t="str">
        <f ca="1">IF('Impreso de Licencias'!A24="","",CELL("contenido",'Impreso de Licencias'!A24))</f>
        <v/>
      </c>
      <c r="C19" s="25" t="str">
        <f ca="1">IF('Impreso de Licencias'!A24="","",PROPER((CELL("contenido",'Impreso de Licencias'!B24))))</f>
        <v/>
      </c>
      <c r="D19" s="25" t="str">
        <f ca="1">IF('Impreso de Licencias'!A24="","",PROPER((CELL("contenido",'Impreso de Licencias'!C24))))</f>
        <v/>
      </c>
      <c r="E19" s="26" t="str">
        <f ca="1">IF('Impreso de Licencias'!A24="","",CELL("contenido",'Impreso de Licencias'!D24))</f>
        <v/>
      </c>
      <c r="F19" s="26" t="str">
        <f t="shared" ca="1" si="0"/>
        <v/>
      </c>
      <c r="G19" s="27" t="str">
        <f ca="1">IF(B19="","",IF('Impreso de Licencias'!U24&gt;=18,"Mayor",IF('Impreso de Licencias'!U24&gt;=14,"Juvenil","Infantil")))</f>
        <v/>
      </c>
      <c r="H19" s="27" t="str">
        <f ca="1">IF(B19="","",IF(MATCH("X",'Impreso de Licencias'!I24:N24,0)=1,"Básica A",IF(MATCH("X",'Impreso de Licencias'!I24:N24,0)=2,"Básica B",IF(MATCH("X",'Impreso de Licencias'!I24:N24,0)=3,"Básica B1",IF(MATCH("X",'Impreso de Licencias'!I24:N24,0)=4,"Plus A",IF(MATCH("X",'Impreso de Licencias'!I24:N24,0)=5,"Plus B",IF(MATCH("X",'Impreso de Licencias'!I24:N24,0)=6,"Plus B1")))))))</f>
        <v/>
      </c>
      <c r="I19" s="28">
        <f>'Impreso de Licencias'!O24</f>
        <v>0</v>
      </c>
      <c r="J19" s="25" t="str">
        <f ca="1">IF('Impreso de Licencias'!A24="","",PROPER((CELL("contenido",'Impreso de Licencias'!F24))))</f>
        <v/>
      </c>
      <c r="K19" s="27" t="str">
        <f ca="1">IF('Impreso de Licencias'!A24="","",CELL("contenido",'Impreso de Licencias'!G24))</f>
        <v/>
      </c>
      <c r="L19" s="25" t="str">
        <f ca="1">IF('Impreso de Licencias'!A24="","",PROPER((CELL("contenido",'Impreso de Licencias'!H24))))</f>
        <v/>
      </c>
      <c r="M19" s="118" t="str">
        <f>IF('Impreso de Licencias'!A24="","",'Impreso de Licencias'!$C$2)</f>
        <v/>
      </c>
      <c r="N19" s="118"/>
      <c r="O19" s="118"/>
      <c r="P19" s="118"/>
      <c r="Q19" s="118"/>
      <c r="R19" s="118"/>
      <c r="S19" s="29" t="str">
        <f ca="1">IF('Impreso de Licencias'!A24="","",PROPER((CELL("contenido",'Impreso de Licencias'!E24))))</f>
        <v/>
      </c>
      <c r="U19" s="30"/>
      <c r="V19" s="47" t="s">
        <v>126</v>
      </c>
      <c r="W19" s="48"/>
      <c r="X19" s="48"/>
      <c r="Y19" s="48"/>
      <c r="Z19" s="48"/>
      <c r="AA19" s="48"/>
      <c r="AB19" s="49"/>
      <c r="AC19" s="33"/>
      <c r="AD19" s="33"/>
      <c r="AE19" s="33"/>
      <c r="AF19" s="33"/>
      <c r="AG19" s="33"/>
      <c r="AH19" s="33"/>
      <c r="AI19" s="33"/>
      <c r="AJ19" s="33"/>
      <c r="AK19" s="33"/>
      <c r="AL19" s="33"/>
    </row>
    <row r="20" spans="2:38" ht="25.15" customHeight="1" x14ac:dyDescent="0.2">
      <c r="B20" s="24" t="str">
        <f ca="1">IF('Impreso de Licencias'!A25="","",CELL("contenido",'Impreso de Licencias'!A25))</f>
        <v/>
      </c>
      <c r="C20" s="25" t="str">
        <f ca="1">IF('Impreso de Licencias'!A25="","",PROPER((CELL("contenido",'Impreso de Licencias'!B25))))</f>
        <v/>
      </c>
      <c r="D20" s="25" t="str">
        <f ca="1">IF('Impreso de Licencias'!A25="","",PROPER((CELL("contenido",'Impreso de Licencias'!C25))))</f>
        <v/>
      </c>
      <c r="E20" s="26" t="str">
        <f ca="1">IF('Impreso de Licencias'!A25="","",CELL("contenido",'Impreso de Licencias'!D25))</f>
        <v/>
      </c>
      <c r="F20" s="26" t="str">
        <f t="shared" ca="1" si="0"/>
        <v/>
      </c>
      <c r="G20" s="27" t="str">
        <f ca="1">IF(B20="","",IF('Impreso de Licencias'!U25&gt;=18,"Mayor",IF('Impreso de Licencias'!U25&gt;=14,"Juvenil","Infantil")))</f>
        <v/>
      </c>
      <c r="H20" s="27" t="str">
        <f ca="1">IF(B20="","",IF(MATCH("X",'Impreso de Licencias'!I25:N25,0)=1,"Básica A",IF(MATCH("X",'Impreso de Licencias'!I25:N25,0)=2,"Básica B",IF(MATCH("X",'Impreso de Licencias'!I25:N25,0)=3,"Básica B1",IF(MATCH("X",'Impreso de Licencias'!I25:N25,0)=4,"Plus A",IF(MATCH("X",'Impreso de Licencias'!I25:N25,0)=5,"Plus B",IF(MATCH("X",'Impreso de Licencias'!I25:N25,0)=6,"Plus B1")))))))</f>
        <v/>
      </c>
      <c r="I20" s="28">
        <f>'Impreso de Licencias'!O25</f>
        <v>0</v>
      </c>
      <c r="J20" s="25" t="str">
        <f ca="1">IF('Impreso de Licencias'!A25="","",PROPER((CELL("contenido",'Impreso de Licencias'!F25))))</f>
        <v/>
      </c>
      <c r="K20" s="27" t="str">
        <f ca="1">IF('Impreso de Licencias'!A25="","",CELL("contenido",'Impreso de Licencias'!G25))</f>
        <v/>
      </c>
      <c r="L20" s="25" t="str">
        <f ca="1">IF('Impreso de Licencias'!A25="","",PROPER((CELL("contenido",'Impreso de Licencias'!H25))))</f>
        <v/>
      </c>
      <c r="M20" s="118" t="str">
        <f>IF('Impreso de Licencias'!A25="","",'Impreso de Licencias'!$C$2)</f>
        <v/>
      </c>
      <c r="N20" s="118"/>
      <c r="O20" s="118"/>
      <c r="P20" s="118"/>
      <c r="Q20" s="118"/>
      <c r="R20" s="118"/>
      <c r="S20" s="29" t="str">
        <f ca="1">IF('Impreso de Licencias'!A25="","",PROPER((CELL("contenido",'Impreso de Licencias'!E25))))</f>
        <v/>
      </c>
      <c r="U20" s="31"/>
      <c r="V20" s="47" t="s">
        <v>127</v>
      </c>
      <c r="W20" s="48"/>
      <c r="X20" s="48"/>
      <c r="Y20" s="48"/>
      <c r="Z20" s="48"/>
      <c r="AA20" s="48"/>
      <c r="AB20" s="49"/>
      <c r="AC20" s="33"/>
      <c r="AD20" s="33"/>
      <c r="AE20" s="33"/>
      <c r="AF20" s="33"/>
      <c r="AG20" s="33"/>
      <c r="AH20" s="33"/>
      <c r="AI20" s="33"/>
      <c r="AJ20" s="33"/>
      <c r="AK20" s="33"/>
      <c r="AL20" s="33"/>
    </row>
    <row r="21" spans="2:38" ht="25.15" customHeight="1" x14ac:dyDescent="0.2">
      <c r="B21" s="24" t="str">
        <f ca="1">IF('Impreso de Licencias'!A26="","",CELL("contenido",'Impreso de Licencias'!A26))</f>
        <v/>
      </c>
      <c r="C21" s="25" t="str">
        <f ca="1">IF('Impreso de Licencias'!A26="","",PROPER((CELL("contenido",'Impreso de Licencias'!B26))))</f>
        <v/>
      </c>
      <c r="D21" s="25" t="str">
        <f ca="1">IF('Impreso de Licencias'!A26="","",PROPER((CELL("contenido",'Impreso de Licencias'!C26))))</f>
        <v/>
      </c>
      <c r="E21" s="26" t="str">
        <f ca="1">IF('Impreso de Licencias'!A26="","",CELL("contenido",'Impreso de Licencias'!D26))</f>
        <v/>
      </c>
      <c r="F21" s="26" t="str">
        <f t="shared" ca="1" si="0"/>
        <v/>
      </c>
      <c r="G21" s="27" t="str">
        <f ca="1">IF(B21="","",IF('Impreso de Licencias'!U26&gt;=18,"Mayor",IF('Impreso de Licencias'!U26&gt;=14,"Juvenil","Infantil")))</f>
        <v/>
      </c>
      <c r="H21" s="27" t="str">
        <f ca="1">IF(B21="","",IF(MATCH("X",'Impreso de Licencias'!I26:N26,0)=1,"Básica A",IF(MATCH("X",'Impreso de Licencias'!I26:N26,0)=2,"Básica B",IF(MATCH("X",'Impreso de Licencias'!I26:N26,0)=3,"Básica B1",IF(MATCH("X",'Impreso de Licencias'!I26:N26,0)=4,"Plus A",IF(MATCH("X",'Impreso de Licencias'!I26:N26,0)=5,"Plus B",IF(MATCH("X",'Impreso de Licencias'!I26:N26,0)=6,"Plus B1")))))))</f>
        <v/>
      </c>
      <c r="I21" s="28">
        <f>'Impreso de Licencias'!O26</f>
        <v>0</v>
      </c>
      <c r="J21" s="25" t="str">
        <f ca="1">IF('Impreso de Licencias'!A26="","",PROPER((CELL("contenido",'Impreso de Licencias'!F26))))</f>
        <v/>
      </c>
      <c r="K21" s="27" t="str">
        <f ca="1">IF('Impreso de Licencias'!A26="","",CELL("contenido",'Impreso de Licencias'!G26))</f>
        <v/>
      </c>
      <c r="L21" s="25" t="str">
        <f ca="1">IF('Impreso de Licencias'!A26="","",PROPER((CELL("contenido",'Impreso de Licencias'!H26))))</f>
        <v/>
      </c>
      <c r="M21" s="118" t="str">
        <f>IF('Impreso de Licencias'!A26="","",'Impreso de Licencias'!$C$2)</f>
        <v/>
      </c>
      <c r="N21" s="118"/>
      <c r="O21" s="118"/>
      <c r="P21" s="118"/>
      <c r="Q21" s="118"/>
      <c r="R21" s="118"/>
      <c r="S21" s="29" t="str">
        <f ca="1">IF('Impreso de Licencias'!A26="","",PROPER((CELL("contenido",'Impreso de Licencias'!E26))))</f>
        <v/>
      </c>
      <c r="V21" s="32"/>
      <c r="AG21" s="33"/>
      <c r="AH21" s="33"/>
      <c r="AI21" s="33"/>
      <c r="AJ21" s="33"/>
      <c r="AK21" s="33"/>
      <c r="AL21" s="33"/>
    </row>
    <row r="22" spans="2:38" ht="25.15" customHeight="1" x14ac:dyDescent="0.2">
      <c r="B22" s="24" t="str">
        <f ca="1">IF('Impreso de Licencias'!A27="","",CELL("contenido",'Impreso de Licencias'!A27))</f>
        <v/>
      </c>
      <c r="C22" s="25" t="str">
        <f ca="1">IF('Impreso de Licencias'!A27="","",PROPER((CELL("contenido",'Impreso de Licencias'!B27))))</f>
        <v/>
      </c>
      <c r="D22" s="25" t="str">
        <f ca="1">IF('Impreso de Licencias'!A27="","",PROPER((CELL("contenido",'Impreso de Licencias'!C27))))</f>
        <v/>
      </c>
      <c r="E22" s="26" t="str">
        <f ca="1">IF('Impreso de Licencias'!A27="","",CELL("contenido",'Impreso de Licencias'!D27))</f>
        <v/>
      </c>
      <c r="F22" s="26" t="str">
        <f t="shared" ca="1" si="0"/>
        <v/>
      </c>
      <c r="G22" s="27" t="str">
        <f ca="1">IF(B22="","",IF('Impreso de Licencias'!U27&gt;=18,"Mayor",IF('Impreso de Licencias'!U27&gt;=14,"Juvenil","Infantil")))</f>
        <v/>
      </c>
      <c r="H22" s="27" t="str">
        <f ca="1">IF(B22="","",IF(MATCH("X",'Impreso de Licencias'!I27:N27,0)=1,"Básica A",IF(MATCH("X",'Impreso de Licencias'!I27:N27,0)=2,"Básica B",IF(MATCH("X",'Impreso de Licencias'!I27:N27,0)=3,"Básica B1",IF(MATCH("X",'Impreso de Licencias'!I27:N27,0)=4,"Plus A",IF(MATCH("X",'Impreso de Licencias'!I27:N27,0)=5,"Plus B",IF(MATCH("X",'Impreso de Licencias'!I27:N27,0)=6,"Plus B1")))))))</f>
        <v/>
      </c>
      <c r="I22" s="28">
        <f>'Impreso de Licencias'!O27</f>
        <v>0</v>
      </c>
      <c r="J22" s="25" t="str">
        <f ca="1">IF('Impreso de Licencias'!A27="","",PROPER((CELL("contenido",'Impreso de Licencias'!F27))))</f>
        <v/>
      </c>
      <c r="K22" s="27" t="str">
        <f ca="1">IF('Impreso de Licencias'!A27="","",CELL("contenido",'Impreso de Licencias'!G27))</f>
        <v/>
      </c>
      <c r="L22" s="25" t="str">
        <f ca="1">IF('Impreso de Licencias'!A27="","",PROPER((CELL("contenido",'Impreso de Licencias'!H27))))</f>
        <v/>
      </c>
      <c r="M22" s="118" t="str">
        <f>IF('Impreso de Licencias'!A27="","",'Impreso de Licencias'!$C$2)</f>
        <v/>
      </c>
      <c r="N22" s="118"/>
      <c r="O22" s="118"/>
      <c r="P22" s="118"/>
      <c r="Q22" s="118"/>
      <c r="R22" s="118"/>
      <c r="S22" s="29" t="str">
        <f ca="1">IF('Impreso de Licencias'!A27="","",PROPER((CELL("contenido",'Impreso de Licencias'!E27))))</f>
        <v/>
      </c>
    </row>
    <row r="23" spans="2:38" ht="25.15" customHeight="1" x14ac:dyDescent="0.2">
      <c r="B23" s="24" t="str">
        <f ca="1">IF('Impreso de Licencias'!A28="","",CELL("contenido",'Impreso de Licencias'!A28))</f>
        <v/>
      </c>
      <c r="C23" s="25" t="str">
        <f ca="1">IF('Impreso de Licencias'!A28="","",PROPER((CELL("contenido",'Impreso de Licencias'!B28))))</f>
        <v/>
      </c>
      <c r="D23" s="25" t="str">
        <f ca="1">IF('Impreso de Licencias'!A28="","",PROPER((CELL("contenido",'Impreso de Licencias'!C28))))</f>
        <v/>
      </c>
      <c r="E23" s="26" t="str">
        <f ca="1">IF('Impreso de Licencias'!A28="","",CELL("contenido",'Impreso de Licencias'!D28))</f>
        <v/>
      </c>
      <c r="F23" s="26" t="str">
        <f t="shared" ca="1" si="0"/>
        <v/>
      </c>
      <c r="G23" s="27" t="str">
        <f ca="1">IF(B23="","",IF('Impreso de Licencias'!U28&gt;=18,"Mayor",IF('Impreso de Licencias'!U28&gt;=14,"Juvenil","Infantil")))</f>
        <v/>
      </c>
      <c r="H23" s="27" t="str">
        <f ca="1">IF(B23="","",IF(MATCH("X",'Impreso de Licencias'!I28:N28,0)=1,"Básica A",IF(MATCH("X",'Impreso de Licencias'!I28:N28,0)=2,"Básica B",IF(MATCH("X",'Impreso de Licencias'!I28:N28,0)=3,"Básica B1",IF(MATCH("X",'Impreso de Licencias'!I28:N28,0)=4,"Plus A",IF(MATCH("X",'Impreso de Licencias'!I28:N28,0)=5,"Plus B",IF(MATCH("X",'Impreso de Licencias'!I28:N28,0)=6,"Plus B1")))))))</f>
        <v/>
      </c>
      <c r="I23" s="28">
        <f>'Impreso de Licencias'!O28</f>
        <v>0</v>
      </c>
      <c r="J23" s="25" t="str">
        <f ca="1">IF('Impreso de Licencias'!A28="","",PROPER((CELL("contenido",'Impreso de Licencias'!F28))))</f>
        <v/>
      </c>
      <c r="K23" s="27" t="str">
        <f ca="1">IF('Impreso de Licencias'!A28="","",CELL("contenido",'Impreso de Licencias'!G28))</f>
        <v/>
      </c>
      <c r="L23" s="25" t="str">
        <f ca="1">IF('Impreso de Licencias'!A28="","",PROPER((CELL("contenido",'Impreso de Licencias'!H28))))</f>
        <v/>
      </c>
      <c r="M23" s="118" t="str">
        <f>IF('Impreso de Licencias'!A28="","",'Impreso de Licencias'!$C$2)</f>
        <v/>
      </c>
      <c r="N23" s="118"/>
      <c r="O23" s="118"/>
      <c r="P23" s="118"/>
      <c r="Q23" s="118"/>
      <c r="R23" s="118"/>
      <c r="S23" s="29" t="str">
        <f ca="1">IF('Impreso de Licencias'!A28="","",PROPER((CELL("contenido",'Impreso de Licencias'!E28))))</f>
        <v/>
      </c>
    </row>
    <row r="24" spans="2:38" ht="25.15" customHeight="1" x14ac:dyDescent="0.2">
      <c r="B24" s="24" t="str">
        <f ca="1">IF('Impreso de Licencias'!A29="","",CELL("contenido",'Impreso de Licencias'!A29))</f>
        <v/>
      </c>
      <c r="C24" s="25" t="str">
        <f ca="1">IF('Impreso de Licencias'!A29="","",PROPER((CELL("contenido",'Impreso de Licencias'!B29))))</f>
        <v/>
      </c>
      <c r="D24" s="25" t="str">
        <f ca="1">IF('Impreso de Licencias'!A29="","",PROPER((CELL("contenido",'Impreso de Licencias'!C29))))</f>
        <v/>
      </c>
      <c r="E24" s="26" t="str">
        <f ca="1">IF('Impreso de Licencias'!A29="","",CELL("contenido",'Impreso de Licencias'!D29))</f>
        <v/>
      </c>
      <c r="F24" s="26" t="str">
        <f t="shared" ca="1" si="0"/>
        <v/>
      </c>
      <c r="G24" s="27" t="str">
        <f ca="1">IF(B24="","",IF('Impreso de Licencias'!U29&gt;=18,"Mayor",IF('Impreso de Licencias'!U29&gt;=14,"Juvenil","Infantil")))</f>
        <v/>
      </c>
      <c r="H24" s="27" t="str">
        <f ca="1">IF(B24="","",IF(MATCH("X",'Impreso de Licencias'!I29:N29,0)=1,"Básica A",IF(MATCH("X",'Impreso de Licencias'!I29:N29,0)=2,"Básica B",IF(MATCH("X",'Impreso de Licencias'!I29:N29,0)=3,"Básica B1",IF(MATCH("X",'Impreso de Licencias'!I29:N29,0)=4,"Plus A",IF(MATCH("X",'Impreso de Licencias'!I29:N29,0)=5,"Plus B",IF(MATCH("X",'Impreso de Licencias'!I29:N29,0)=6,"Plus B1")))))))</f>
        <v/>
      </c>
      <c r="I24" s="28">
        <f>'Impreso de Licencias'!O29</f>
        <v>0</v>
      </c>
      <c r="J24" s="25" t="str">
        <f ca="1">IF('Impreso de Licencias'!A29="","",PROPER((CELL("contenido",'Impreso de Licencias'!F29))))</f>
        <v/>
      </c>
      <c r="K24" s="27" t="str">
        <f ca="1">IF('Impreso de Licencias'!A29="","",CELL("contenido",'Impreso de Licencias'!G29))</f>
        <v/>
      </c>
      <c r="L24" s="25" t="str">
        <f ca="1">IF('Impreso de Licencias'!A29="","",PROPER((CELL("contenido",'Impreso de Licencias'!H29))))</f>
        <v/>
      </c>
      <c r="M24" s="118" t="str">
        <f>IF('Impreso de Licencias'!A29="","",'Impreso de Licencias'!$C$2)</f>
        <v/>
      </c>
      <c r="N24" s="118"/>
      <c r="O24" s="118"/>
      <c r="P24" s="118"/>
      <c r="Q24" s="118"/>
      <c r="R24" s="118"/>
      <c r="S24" s="29" t="str">
        <f ca="1">IF('Impreso de Licencias'!A29="","",PROPER((CELL("contenido",'Impreso de Licencias'!E29))))</f>
        <v/>
      </c>
    </row>
    <row r="25" spans="2:38" ht="25.15" customHeight="1" x14ac:dyDescent="0.2">
      <c r="B25" s="24" t="str">
        <f ca="1">IF('Impreso de Licencias'!A30="","",CELL("contenido",'Impreso de Licencias'!A30))</f>
        <v/>
      </c>
      <c r="C25" s="25" t="str">
        <f ca="1">IF('Impreso de Licencias'!A30="","",PROPER((CELL("contenido",'Impreso de Licencias'!B30))))</f>
        <v/>
      </c>
      <c r="D25" s="25" t="str">
        <f ca="1">IF('Impreso de Licencias'!A30="","",PROPER((CELL("contenido",'Impreso de Licencias'!C30))))</f>
        <v/>
      </c>
      <c r="E25" s="26" t="str">
        <f ca="1">IF('Impreso de Licencias'!A30="","",CELL("contenido",'Impreso de Licencias'!D30))</f>
        <v/>
      </c>
      <c r="F25" s="26" t="str">
        <f t="shared" ca="1" si="0"/>
        <v/>
      </c>
      <c r="G25" s="27" t="str">
        <f ca="1">IF(B25="","",IF('Impreso de Licencias'!U30&gt;=18,"Mayor",IF('Impreso de Licencias'!U30&gt;=14,"Juvenil","Infantil")))</f>
        <v/>
      </c>
      <c r="H25" s="27" t="str">
        <f ca="1">IF(B25="","",IF(MATCH("X",'Impreso de Licencias'!I30:N30,0)=1,"Básica A",IF(MATCH("X",'Impreso de Licencias'!I30:N30,0)=2,"Básica B",IF(MATCH("X",'Impreso de Licencias'!I30:N30,0)=3,"Básica B1",IF(MATCH("X",'Impreso de Licencias'!I30:N30,0)=4,"Plus A",IF(MATCH("X",'Impreso de Licencias'!I30:N30,0)=5,"Plus B",IF(MATCH("X",'Impreso de Licencias'!I30:N30,0)=6,"Plus B1")))))))</f>
        <v/>
      </c>
      <c r="I25" s="28">
        <f>'Impreso de Licencias'!O30</f>
        <v>0</v>
      </c>
      <c r="J25" s="25" t="str">
        <f ca="1">IF('Impreso de Licencias'!A30="","",PROPER((CELL("contenido",'Impreso de Licencias'!F30))))</f>
        <v/>
      </c>
      <c r="K25" s="27" t="str">
        <f ca="1">IF('Impreso de Licencias'!A30="","",CELL("contenido",'Impreso de Licencias'!G30))</f>
        <v/>
      </c>
      <c r="L25" s="25" t="str">
        <f ca="1">IF('Impreso de Licencias'!A30="","",PROPER((CELL("contenido",'Impreso de Licencias'!H30))))</f>
        <v/>
      </c>
      <c r="M25" s="118" t="str">
        <f>IF('Impreso de Licencias'!A30="","",'Impreso de Licencias'!$C$2)</f>
        <v/>
      </c>
      <c r="N25" s="118"/>
      <c r="O25" s="118"/>
      <c r="P25" s="118"/>
      <c r="Q25" s="118"/>
      <c r="R25" s="118"/>
      <c r="S25" s="29" t="str">
        <f ca="1">IF('Impreso de Licencias'!A30="","",PROPER((CELL("contenido",'Impreso de Licencias'!E30))))</f>
        <v/>
      </c>
    </row>
    <row r="26" spans="2:38" ht="25.15" customHeight="1" x14ac:dyDescent="0.2">
      <c r="B26" s="24" t="str">
        <f ca="1">IF('Impreso de Licencias'!A31="","",CELL("contenido",'Impreso de Licencias'!A31))</f>
        <v/>
      </c>
      <c r="C26" s="25" t="str">
        <f ca="1">IF('Impreso de Licencias'!A31="","",PROPER((CELL("contenido",'Impreso de Licencias'!B31))))</f>
        <v/>
      </c>
      <c r="D26" s="25" t="str">
        <f ca="1">IF('Impreso de Licencias'!A31="","",PROPER((CELL("contenido",'Impreso de Licencias'!C31))))</f>
        <v/>
      </c>
      <c r="E26" s="26" t="str">
        <f ca="1">IF('Impreso de Licencias'!A31="","",CELL("contenido",'Impreso de Licencias'!D31))</f>
        <v/>
      </c>
      <c r="F26" s="26" t="str">
        <f t="shared" ca="1" si="0"/>
        <v/>
      </c>
      <c r="G26" s="27" t="str">
        <f ca="1">IF(B26="","",IF('Impreso de Licencias'!U31&gt;=18,"Mayor",IF('Impreso de Licencias'!U31&gt;=14,"Juvenil","Infantil")))</f>
        <v/>
      </c>
      <c r="H26" s="27" t="str">
        <f ca="1">IF(B26="","",IF(MATCH("X",'Impreso de Licencias'!I31:N31,0)=1,"Básica A",IF(MATCH("X",'Impreso de Licencias'!I31:N31,0)=2,"Básica B",IF(MATCH("X",'Impreso de Licencias'!I31:N31,0)=3,"Básica B1",IF(MATCH("X",'Impreso de Licencias'!I31:N31,0)=4,"Plus A",IF(MATCH("X",'Impreso de Licencias'!I31:N31,0)=5,"Plus B",IF(MATCH("X",'Impreso de Licencias'!I31:N31,0)=6,"Plus B1")))))))</f>
        <v/>
      </c>
      <c r="I26" s="28">
        <f>'Impreso de Licencias'!O31</f>
        <v>0</v>
      </c>
      <c r="J26" s="25" t="str">
        <f ca="1">IF('Impreso de Licencias'!A31="","",PROPER((CELL("contenido",'Impreso de Licencias'!F31))))</f>
        <v/>
      </c>
      <c r="K26" s="27" t="str">
        <f ca="1">IF('Impreso de Licencias'!A31="","",CELL("contenido",'Impreso de Licencias'!G31))</f>
        <v/>
      </c>
      <c r="L26" s="25" t="str">
        <f ca="1">IF('Impreso de Licencias'!A31="","",PROPER((CELL("contenido",'Impreso de Licencias'!H31))))</f>
        <v/>
      </c>
      <c r="M26" s="118" t="str">
        <f>IF('Impreso de Licencias'!A31="","",'Impreso de Licencias'!$C$2)</f>
        <v/>
      </c>
      <c r="N26" s="118"/>
      <c r="O26" s="118"/>
      <c r="P26" s="118"/>
      <c r="Q26" s="118"/>
      <c r="R26" s="118"/>
      <c r="S26" s="29" t="str">
        <f ca="1">IF('Impreso de Licencias'!A31="","",PROPER((CELL("contenido",'Impreso de Licencias'!E31))))</f>
        <v/>
      </c>
    </row>
    <row r="27" spans="2:38" ht="25.15" customHeight="1" x14ac:dyDescent="0.2">
      <c r="B27" s="24" t="str">
        <f ca="1">IF('Impreso de Licencias'!A32="","",CELL("contenido",'Impreso de Licencias'!A32))</f>
        <v/>
      </c>
      <c r="C27" s="25" t="str">
        <f ca="1">IF('Impreso de Licencias'!A32="","",PROPER((CELL("contenido",'Impreso de Licencias'!B32))))</f>
        <v/>
      </c>
      <c r="D27" s="25" t="str">
        <f ca="1">IF('Impreso de Licencias'!A32="","",PROPER((CELL("contenido",'Impreso de Licencias'!C32))))</f>
        <v/>
      </c>
      <c r="E27" s="26" t="str">
        <f ca="1">IF('Impreso de Licencias'!A32="","",CELL("contenido",'Impreso de Licencias'!D32))</f>
        <v/>
      </c>
      <c r="F27" s="26" t="str">
        <f t="shared" ca="1" si="0"/>
        <v/>
      </c>
      <c r="G27" s="27" t="str">
        <f ca="1">IF(B27="","",IF('Impreso de Licencias'!U32&gt;=18,"Mayor",IF('Impreso de Licencias'!U32&gt;=14,"Juvenil","Infantil")))</f>
        <v/>
      </c>
      <c r="H27" s="27" t="str">
        <f ca="1">IF(B27="","",IF(MATCH("X",'Impreso de Licencias'!I32:N32,0)=1,"Básica A",IF(MATCH("X",'Impreso de Licencias'!I32:N32,0)=2,"Básica B",IF(MATCH("X",'Impreso de Licencias'!I32:N32,0)=3,"Básica B1",IF(MATCH("X",'Impreso de Licencias'!I32:N32,0)=4,"Plus A",IF(MATCH("X",'Impreso de Licencias'!I32:N32,0)=5,"Plus B",IF(MATCH("X",'Impreso de Licencias'!I32:N32,0)=6,"Plus B1")))))))</f>
        <v/>
      </c>
      <c r="I27" s="28">
        <f>'Impreso de Licencias'!O32</f>
        <v>0</v>
      </c>
      <c r="J27" s="25" t="str">
        <f ca="1">IF('Impreso de Licencias'!A32="","",PROPER((CELL("contenido",'Impreso de Licencias'!F32))))</f>
        <v/>
      </c>
      <c r="K27" s="27" t="str">
        <f ca="1">IF('Impreso de Licencias'!A32="","",CELL("contenido",'Impreso de Licencias'!G32))</f>
        <v/>
      </c>
      <c r="L27" s="25" t="str">
        <f ca="1">IF('Impreso de Licencias'!A32="","",PROPER((CELL("contenido",'Impreso de Licencias'!H32))))</f>
        <v/>
      </c>
      <c r="M27" s="118" t="str">
        <f>IF('Impreso de Licencias'!A32="","",'Impreso de Licencias'!$C$2)</f>
        <v/>
      </c>
      <c r="N27" s="118"/>
      <c r="O27" s="118"/>
      <c r="P27" s="118"/>
      <c r="Q27" s="118"/>
      <c r="R27" s="118"/>
      <c r="S27" s="29" t="str">
        <f ca="1">IF('Impreso de Licencias'!A32="","",PROPER((CELL("contenido",'Impreso de Licencias'!E32))))</f>
        <v/>
      </c>
    </row>
    <row r="28" spans="2:38" ht="25.15" customHeight="1" x14ac:dyDescent="0.2">
      <c r="B28" s="24" t="str">
        <f ca="1">IF('Impreso de Licencias'!A33="","",CELL("contenido",'Impreso de Licencias'!A33))</f>
        <v/>
      </c>
      <c r="C28" s="25" t="str">
        <f ca="1">IF('Impreso de Licencias'!A33="","",PROPER((CELL("contenido",'Impreso de Licencias'!B33))))</f>
        <v/>
      </c>
      <c r="D28" s="25" t="str">
        <f ca="1">IF('Impreso de Licencias'!A33="","",PROPER((CELL("contenido",'Impreso de Licencias'!C33))))</f>
        <v/>
      </c>
      <c r="E28" s="26" t="str">
        <f ca="1">IF('Impreso de Licencias'!A33="","",CELL("contenido",'Impreso de Licencias'!D33))</f>
        <v/>
      </c>
      <c r="F28" s="26" t="str">
        <f t="shared" ca="1" si="0"/>
        <v/>
      </c>
      <c r="G28" s="27" t="str">
        <f ca="1">IF(B28="","",IF('Impreso de Licencias'!U33&gt;=18,"Mayor",IF('Impreso de Licencias'!U33&gt;=14,"Juvenil","Infantil")))</f>
        <v/>
      </c>
      <c r="H28" s="27" t="str">
        <f ca="1">IF(B28="","",IF(MATCH("X",'Impreso de Licencias'!I33:N33,0)=1,"Básica A",IF(MATCH("X",'Impreso de Licencias'!I33:N33,0)=2,"Básica B",IF(MATCH("X",'Impreso de Licencias'!I33:N33,0)=3,"Básica B1",IF(MATCH("X",'Impreso de Licencias'!I33:N33,0)=4,"Plus A",IF(MATCH("X",'Impreso de Licencias'!I33:N33,0)=5,"Plus B",IF(MATCH("X",'Impreso de Licencias'!I33:N33,0)=6,"Plus B1")))))))</f>
        <v/>
      </c>
      <c r="I28" s="28">
        <f>'Impreso de Licencias'!O33</f>
        <v>0</v>
      </c>
      <c r="J28" s="25" t="str">
        <f ca="1">IF('Impreso de Licencias'!A33="","",PROPER((CELL("contenido",'Impreso de Licencias'!F33))))</f>
        <v/>
      </c>
      <c r="K28" s="27" t="str">
        <f ca="1">IF('Impreso de Licencias'!A33="","",CELL("contenido",'Impreso de Licencias'!G33))</f>
        <v/>
      </c>
      <c r="L28" s="25" t="str">
        <f ca="1">IF('Impreso de Licencias'!A33="","",PROPER((CELL("contenido",'Impreso de Licencias'!H33))))</f>
        <v/>
      </c>
      <c r="M28" s="118" t="str">
        <f>IF('Impreso de Licencias'!A33="","",'Impreso de Licencias'!$C$2)</f>
        <v/>
      </c>
      <c r="N28" s="118"/>
      <c r="O28" s="118"/>
      <c r="P28" s="118"/>
      <c r="Q28" s="118"/>
      <c r="R28" s="118"/>
      <c r="S28" s="29" t="str">
        <f ca="1">IF('Impreso de Licencias'!A33="","",PROPER((CELL("contenido",'Impreso de Licencias'!E33))))</f>
        <v/>
      </c>
    </row>
    <row r="29" spans="2:38" ht="25.15" customHeight="1" x14ac:dyDescent="0.2">
      <c r="B29" s="24" t="str">
        <f ca="1">IF('Impreso de Licencias'!A34="","",CELL("contenido",'Impreso de Licencias'!A34))</f>
        <v/>
      </c>
      <c r="C29" s="25" t="str">
        <f ca="1">IF('Impreso de Licencias'!A34="","",PROPER((CELL("contenido",'Impreso de Licencias'!B34))))</f>
        <v/>
      </c>
      <c r="D29" s="25" t="str">
        <f ca="1">IF('Impreso de Licencias'!A34="","",PROPER((CELL("contenido",'Impreso de Licencias'!C34))))</f>
        <v/>
      </c>
      <c r="E29" s="26" t="str">
        <f ca="1">IF('Impreso de Licencias'!A34="","",CELL("contenido",'Impreso de Licencias'!D34))</f>
        <v/>
      </c>
      <c r="F29" s="26" t="str">
        <f t="shared" ca="1" si="0"/>
        <v/>
      </c>
      <c r="G29" s="27" t="str">
        <f ca="1">IF(B29="","",IF('Impreso de Licencias'!U34&gt;=18,"Mayor",IF('Impreso de Licencias'!U34&gt;=14,"Juvenil","Infantil")))</f>
        <v/>
      </c>
      <c r="H29" s="27" t="str">
        <f ca="1">IF(B29="","",IF(MATCH("X",'Impreso de Licencias'!I34:N34,0)=1,"Básica A",IF(MATCH("X",'Impreso de Licencias'!I34:N34,0)=2,"Básica B",IF(MATCH("X",'Impreso de Licencias'!I34:N34,0)=3,"Básica B1",IF(MATCH("X",'Impreso de Licencias'!I34:N34,0)=4,"Plus A",IF(MATCH("X",'Impreso de Licencias'!I34:N34,0)=5,"Plus B",IF(MATCH("X",'Impreso de Licencias'!I34:N34,0)=6,"Plus B1")))))))</f>
        <v/>
      </c>
      <c r="I29" s="28">
        <f>'Impreso de Licencias'!O34</f>
        <v>0</v>
      </c>
      <c r="J29" s="25" t="str">
        <f ca="1">IF('Impreso de Licencias'!A34="","",PROPER((CELL("contenido",'Impreso de Licencias'!F34))))</f>
        <v/>
      </c>
      <c r="K29" s="27" t="str">
        <f ca="1">IF('Impreso de Licencias'!A34="","",CELL("contenido",'Impreso de Licencias'!G34))</f>
        <v/>
      </c>
      <c r="L29" s="25" t="str">
        <f ca="1">IF('Impreso de Licencias'!A34="","",PROPER((CELL("contenido",'Impreso de Licencias'!H34))))</f>
        <v/>
      </c>
      <c r="M29" s="118" t="str">
        <f>IF('Impreso de Licencias'!A34="","",'Impreso de Licencias'!$C$2)</f>
        <v/>
      </c>
      <c r="N29" s="118"/>
      <c r="O29" s="118"/>
      <c r="P29" s="118"/>
      <c r="Q29" s="118"/>
      <c r="R29" s="118"/>
      <c r="S29" s="29" t="str">
        <f ca="1">IF('Impreso de Licencias'!A34="","",PROPER((CELL("contenido",'Impreso de Licencias'!E34))))</f>
        <v/>
      </c>
    </row>
    <row r="30" spans="2:38" ht="25.15" customHeight="1" x14ac:dyDescent="0.2">
      <c r="B30" s="24" t="str">
        <f ca="1">IF('Impreso de Licencias'!A35="","",CELL("contenido",'Impreso de Licencias'!A35))</f>
        <v/>
      </c>
      <c r="C30" s="25" t="str">
        <f ca="1">IF('Impreso de Licencias'!A35="","",PROPER((CELL("contenido",'Impreso de Licencias'!B35))))</f>
        <v/>
      </c>
      <c r="D30" s="25" t="str">
        <f ca="1">IF('Impreso de Licencias'!A35="","",PROPER((CELL("contenido",'Impreso de Licencias'!C35))))</f>
        <v/>
      </c>
      <c r="E30" s="26" t="str">
        <f ca="1">IF('Impreso de Licencias'!A35="","",CELL("contenido",'Impreso de Licencias'!D35))</f>
        <v/>
      </c>
      <c r="F30" s="26" t="str">
        <f t="shared" ca="1" si="0"/>
        <v/>
      </c>
      <c r="G30" s="27" t="str">
        <f ca="1">IF(B30="","",IF('Impreso de Licencias'!U35&gt;=18,"Mayor",IF('Impreso de Licencias'!U35&gt;=14,"Juvenil","Infantil")))</f>
        <v/>
      </c>
      <c r="H30" s="27" t="str">
        <f ca="1">IF(B30="","",IF(MATCH("X",'Impreso de Licencias'!I35:N35,0)=1,"Básica A",IF(MATCH("X",'Impreso de Licencias'!I35:N35,0)=2,"Básica B",IF(MATCH("X",'Impreso de Licencias'!I35:N35,0)=3,"Básica B1",IF(MATCH("X",'Impreso de Licencias'!I35:N35,0)=4,"Plus A",IF(MATCH("X",'Impreso de Licencias'!I35:N35,0)=5,"Plus B",IF(MATCH("X",'Impreso de Licencias'!I35:N35,0)=6,"Plus B1")))))))</f>
        <v/>
      </c>
      <c r="I30" s="28">
        <f>'Impreso de Licencias'!O35</f>
        <v>0</v>
      </c>
      <c r="J30" s="25" t="str">
        <f ca="1">IF('Impreso de Licencias'!A35="","",PROPER((CELL("contenido",'Impreso de Licencias'!F35))))</f>
        <v/>
      </c>
      <c r="K30" s="27" t="str">
        <f ca="1">IF('Impreso de Licencias'!A35="","",CELL("contenido",'Impreso de Licencias'!G35))</f>
        <v/>
      </c>
      <c r="L30" s="25" t="str">
        <f ca="1">IF('Impreso de Licencias'!A35="","",PROPER((CELL("contenido",'Impreso de Licencias'!H35))))</f>
        <v/>
      </c>
      <c r="M30" s="118" t="str">
        <f>IF('Impreso de Licencias'!A35="","",'Impreso de Licencias'!$C$2)</f>
        <v/>
      </c>
      <c r="N30" s="118"/>
      <c r="O30" s="118"/>
      <c r="P30" s="118"/>
      <c r="Q30" s="118"/>
      <c r="R30" s="118"/>
      <c r="S30" s="29" t="str">
        <f ca="1">IF('Impreso de Licencias'!A35="","",PROPER((CELL("contenido",'Impreso de Licencias'!E35))))</f>
        <v/>
      </c>
    </row>
    <row r="31" spans="2:38" ht="25.15" customHeight="1" x14ac:dyDescent="0.2">
      <c r="B31" s="24" t="str">
        <f ca="1">IF('Impreso de Licencias'!A36="","",CELL("contenido",'Impreso de Licencias'!A36))</f>
        <v/>
      </c>
      <c r="C31" s="25" t="str">
        <f ca="1">IF('Impreso de Licencias'!A36="","",PROPER((CELL("contenido",'Impreso de Licencias'!B36))))</f>
        <v/>
      </c>
      <c r="D31" s="25" t="str">
        <f ca="1">IF('Impreso de Licencias'!A36="","",PROPER((CELL("contenido",'Impreso de Licencias'!C36))))</f>
        <v/>
      </c>
      <c r="E31" s="26" t="str">
        <f ca="1">IF('Impreso de Licencias'!A36="","",CELL("contenido",'Impreso de Licencias'!D36))</f>
        <v/>
      </c>
      <c r="F31" s="26" t="str">
        <f t="shared" ca="1" si="0"/>
        <v/>
      </c>
      <c r="G31" s="27" t="str">
        <f ca="1">IF(B31="","",IF('Impreso de Licencias'!U36&gt;=18,"Mayor",IF('Impreso de Licencias'!U36&gt;=14,"Juvenil","Infantil")))</f>
        <v/>
      </c>
      <c r="H31" s="27" t="str">
        <f ca="1">IF(B31="","",IF(MATCH("X",'Impreso de Licencias'!I36:N36,0)=1,"Básica A",IF(MATCH("X",'Impreso de Licencias'!I36:N36,0)=2,"Básica B",IF(MATCH("X",'Impreso de Licencias'!I36:N36,0)=3,"Básica B1",IF(MATCH("X",'Impreso de Licencias'!I36:N36,0)=4,"Plus A",IF(MATCH("X",'Impreso de Licencias'!I36:N36,0)=5,"Plus B",IF(MATCH("X",'Impreso de Licencias'!I36:N36,0)=6,"Plus B1")))))))</f>
        <v/>
      </c>
      <c r="I31" s="28">
        <f>'Impreso de Licencias'!O36</f>
        <v>0</v>
      </c>
      <c r="J31" s="25" t="str">
        <f ca="1">IF('Impreso de Licencias'!A36="","",PROPER((CELL("contenido",'Impreso de Licencias'!F36))))</f>
        <v/>
      </c>
      <c r="K31" s="27" t="str">
        <f ca="1">IF('Impreso de Licencias'!A36="","",CELL("contenido",'Impreso de Licencias'!G36))</f>
        <v/>
      </c>
      <c r="L31" s="25" t="str">
        <f ca="1">IF('Impreso de Licencias'!A36="","",PROPER((CELL("contenido",'Impreso de Licencias'!H36))))</f>
        <v/>
      </c>
      <c r="M31" s="118" t="str">
        <f>IF('Impreso de Licencias'!A36="","",'Impreso de Licencias'!$C$2)</f>
        <v/>
      </c>
      <c r="N31" s="118"/>
      <c r="O31" s="118"/>
      <c r="P31" s="118"/>
      <c r="Q31" s="118"/>
      <c r="R31" s="118"/>
      <c r="S31" s="29" t="str">
        <f ca="1">IF('Impreso de Licencias'!A36="","",PROPER((CELL("contenido",'Impreso de Licencias'!E36))))</f>
        <v/>
      </c>
    </row>
    <row r="32" spans="2:38" ht="25.15" customHeight="1" x14ac:dyDescent="0.2">
      <c r="B32" s="24" t="str">
        <f ca="1">IF('Impreso de Licencias'!A37="","",CELL("contenido",'Impreso de Licencias'!A37))</f>
        <v/>
      </c>
      <c r="C32" s="25" t="str">
        <f ca="1">IF('Impreso de Licencias'!A37="","",PROPER((CELL("contenido",'Impreso de Licencias'!B37))))</f>
        <v/>
      </c>
      <c r="D32" s="25" t="str">
        <f ca="1">IF('Impreso de Licencias'!A37="","",PROPER((CELL("contenido",'Impreso de Licencias'!C37))))</f>
        <v/>
      </c>
      <c r="E32" s="26" t="str">
        <f ca="1">IF('Impreso de Licencias'!A37="","",CELL("contenido",'Impreso de Licencias'!D37))</f>
        <v/>
      </c>
      <c r="F32" s="26" t="str">
        <f t="shared" ca="1" si="0"/>
        <v/>
      </c>
      <c r="G32" s="27" t="str">
        <f ca="1">IF(B32="","",IF('Impreso de Licencias'!U37&gt;=18,"Mayor",IF('Impreso de Licencias'!U37&gt;=14,"Juvenil","Infantil")))</f>
        <v/>
      </c>
      <c r="H32" s="27" t="str">
        <f ca="1">IF(B32="","",IF(MATCH("X",'Impreso de Licencias'!I37:N37,0)=1,"Básica A",IF(MATCH("X",'Impreso de Licencias'!I37:N37,0)=2,"Básica B",IF(MATCH("X",'Impreso de Licencias'!I37:N37,0)=3,"Básica B1",IF(MATCH("X",'Impreso de Licencias'!I37:N37,0)=4,"Plus A",IF(MATCH("X",'Impreso de Licencias'!I37:N37,0)=5,"Plus B",IF(MATCH("X",'Impreso de Licencias'!I37:N37,0)=6,"Plus B1")))))))</f>
        <v/>
      </c>
      <c r="I32" s="28">
        <f>'Impreso de Licencias'!O37</f>
        <v>0</v>
      </c>
      <c r="J32" s="25" t="str">
        <f ca="1">IF('Impreso de Licencias'!A37="","",PROPER((CELL("contenido",'Impreso de Licencias'!F37))))</f>
        <v/>
      </c>
      <c r="K32" s="27" t="str">
        <f ca="1">IF('Impreso de Licencias'!A37="","",CELL("contenido",'Impreso de Licencias'!G37))</f>
        <v/>
      </c>
      <c r="L32" s="25" t="str">
        <f ca="1">IF('Impreso de Licencias'!A37="","",PROPER((CELL("contenido",'Impreso de Licencias'!H37))))</f>
        <v/>
      </c>
      <c r="M32" s="118" t="str">
        <f>IF('Impreso de Licencias'!A37="","",'Impreso de Licencias'!$C$2)</f>
        <v/>
      </c>
      <c r="N32" s="118"/>
      <c r="O32" s="118"/>
      <c r="P32" s="118"/>
      <c r="Q32" s="118"/>
      <c r="R32" s="118"/>
      <c r="S32" s="29" t="str">
        <f ca="1">IF('Impreso de Licencias'!A37="","",PROPER((CELL("contenido",'Impreso de Licencias'!E37))))</f>
        <v/>
      </c>
    </row>
    <row r="33" spans="2:19" ht="25.15" customHeight="1" x14ac:dyDescent="0.2">
      <c r="B33" s="24" t="str">
        <f ca="1">IF('Impreso de Licencias'!A38="","",CELL("contenido",'Impreso de Licencias'!A38))</f>
        <v/>
      </c>
      <c r="C33" s="25" t="str">
        <f ca="1">IF('Impreso de Licencias'!A38="","",PROPER((CELL("contenido",'Impreso de Licencias'!B38))))</f>
        <v/>
      </c>
      <c r="D33" s="25" t="str">
        <f ca="1">IF('Impreso de Licencias'!A38="","",PROPER((CELL("contenido",'Impreso de Licencias'!C38))))</f>
        <v/>
      </c>
      <c r="E33" s="26" t="str">
        <f ca="1">IF('Impreso de Licencias'!A38="","",CELL("contenido",'Impreso de Licencias'!D38))</f>
        <v/>
      </c>
      <c r="F33" s="26" t="str">
        <f t="shared" ca="1" si="0"/>
        <v/>
      </c>
      <c r="G33" s="27" t="str">
        <f ca="1">IF(B33="","",IF('Impreso de Licencias'!U38&gt;=18,"Mayor",IF('Impreso de Licencias'!U38&gt;=14,"Juvenil","Infantil")))</f>
        <v/>
      </c>
      <c r="H33" s="27" t="str">
        <f ca="1">IF(B33="","",IF(MATCH("X",'Impreso de Licencias'!I38:N38,0)=1,"Básica A",IF(MATCH("X",'Impreso de Licencias'!I38:N38,0)=2,"Básica B",IF(MATCH("X",'Impreso de Licencias'!I38:N38,0)=3,"Básica B1",IF(MATCH("X",'Impreso de Licencias'!I38:N38,0)=4,"Plus A",IF(MATCH("X",'Impreso de Licencias'!I38:N38,0)=5,"Plus B",IF(MATCH("X",'Impreso de Licencias'!I38:N38,0)=6,"Plus B1")))))))</f>
        <v/>
      </c>
      <c r="I33" s="28">
        <f>'Impreso de Licencias'!O38</f>
        <v>0</v>
      </c>
      <c r="J33" s="25" t="str">
        <f ca="1">IF('Impreso de Licencias'!A38="","",PROPER((CELL("contenido",'Impreso de Licencias'!F38))))</f>
        <v/>
      </c>
      <c r="K33" s="27" t="str">
        <f ca="1">IF('Impreso de Licencias'!A38="","",CELL("contenido",'Impreso de Licencias'!G38))</f>
        <v/>
      </c>
      <c r="L33" s="25" t="str">
        <f ca="1">IF('Impreso de Licencias'!A38="","",PROPER((CELL("contenido",'Impreso de Licencias'!H38))))</f>
        <v/>
      </c>
      <c r="M33" s="118" t="str">
        <f>IF('Impreso de Licencias'!A38="","",'Impreso de Licencias'!$C$2)</f>
        <v/>
      </c>
      <c r="N33" s="118"/>
      <c r="O33" s="118"/>
      <c r="P33" s="118"/>
      <c r="Q33" s="118"/>
      <c r="R33" s="118"/>
      <c r="S33" s="29" t="str">
        <f ca="1">IF('Impreso de Licencias'!A38="","",PROPER((CELL("contenido",'Impreso de Licencias'!E38))))</f>
        <v/>
      </c>
    </row>
    <row r="34" spans="2:19" ht="25.15" customHeight="1" x14ac:dyDescent="0.2">
      <c r="B34" s="24" t="str">
        <f ca="1">IF('Impreso de Licencias'!A39="","",CELL("contenido",'Impreso de Licencias'!A39))</f>
        <v/>
      </c>
      <c r="C34" s="25" t="str">
        <f ca="1">IF('Impreso de Licencias'!A39="","",PROPER((CELL("contenido",'Impreso de Licencias'!B39))))</f>
        <v/>
      </c>
      <c r="D34" s="25" t="str">
        <f ca="1">IF('Impreso de Licencias'!A39="","",PROPER((CELL("contenido",'Impreso de Licencias'!C39))))</f>
        <v/>
      </c>
      <c r="E34" s="26" t="str">
        <f ca="1">IF('Impreso de Licencias'!A39="","",CELL("contenido",'Impreso de Licencias'!D39))</f>
        <v/>
      </c>
      <c r="F34" s="26" t="str">
        <f t="shared" ca="1" si="0"/>
        <v/>
      </c>
      <c r="G34" s="27" t="str">
        <f ca="1">IF(B34="","",IF('Impreso de Licencias'!U39&gt;=18,"Mayor",IF('Impreso de Licencias'!U39&gt;=14,"Juvenil","Infantil")))</f>
        <v/>
      </c>
      <c r="H34" s="27" t="str">
        <f ca="1">IF(B34="","",IF(MATCH("X",'Impreso de Licencias'!I39:N39,0)=1,"Básica A",IF(MATCH("X",'Impreso de Licencias'!I39:N39,0)=2,"Básica B",IF(MATCH("X",'Impreso de Licencias'!I39:N39,0)=3,"Básica B1",IF(MATCH("X",'Impreso de Licencias'!I39:N39,0)=4,"Plus A",IF(MATCH("X",'Impreso de Licencias'!I39:N39,0)=5,"Plus B",IF(MATCH("X",'Impreso de Licencias'!I39:N39,0)=6,"Plus B1")))))))</f>
        <v/>
      </c>
      <c r="I34" s="28">
        <f>'Impreso de Licencias'!O39</f>
        <v>0</v>
      </c>
      <c r="J34" s="25" t="str">
        <f ca="1">IF('Impreso de Licencias'!A39="","",PROPER((CELL("contenido",'Impreso de Licencias'!F39))))</f>
        <v/>
      </c>
      <c r="K34" s="27" t="str">
        <f ca="1">IF('Impreso de Licencias'!A39="","",CELL("contenido",'Impreso de Licencias'!G39))</f>
        <v/>
      </c>
      <c r="L34" s="25" t="str">
        <f ca="1">IF('Impreso de Licencias'!A39="","",PROPER((CELL("contenido",'Impreso de Licencias'!H39))))</f>
        <v/>
      </c>
      <c r="M34" s="118" t="str">
        <f>IF('Impreso de Licencias'!A39="","",'Impreso de Licencias'!$C$2)</f>
        <v/>
      </c>
      <c r="N34" s="118"/>
      <c r="O34" s="118"/>
      <c r="P34" s="118"/>
      <c r="Q34" s="118"/>
      <c r="R34" s="118"/>
      <c r="S34" s="29" t="str">
        <f ca="1">IF('Impreso de Licencias'!A39="","",PROPER((CELL("contenido",'Impreso de Licencias'!E39))))</f>
        <v/>
      </c>
    </row>
    <row r="35" spans="2:19" ht="25.15" customHeight="1" x14ac:dyDescent="0.2">
      <c r="B35" s="24" t="str">
        <f ca="1">IF('Impreso de Licencias'!A40="","",CELL("contenido",'Impreso de Licencias'!A40))</f>
        <v/>
      </c>
      <c r="C35" s="25" t="str">
        <f ca="1">IF('Impreso de Licencias'!A40="","",PROPER((CELL("contenido",'Impreso de Licencias'!B40))))</f>
        <v/>
      </c>
      <c r="D35" s="25" t="str">
        <f ca="1">IF('Impreso de Licencias'!A40="","",PROPER((CELL("contenido",'Impreso de Licencias'!C40))))</f>
        <v/>
      </c>
      <c r="E35" s="26" t="str">
        <f ca="1">IF('Impreso de Licencias'!A40="","",CELL("contenido",'Impreso de Licencias'!D40))</f>
        <v/>
      </c>
      <c r="F35" s="26" t="str">
        <f t="shared" ca="1" si="0"/>
        <v/>
      </c>
      <c r="G35" s="27" t="str">
        <f ca="1">IF(B35="","",IF('Impreso de Licencias'!U40&gt;=18,"Mayor",IF('Impreso de Licencias'!U40&gt;=14,"Juvenil","Infantil")))</f>
        <v/>
      </c>
      <c r="H35" s="27" t="str">
        <f ca="1">IF(B35="","",IF(MATCH("X",'Impreso de Licencias'!I40:N40,0)=1,"Básica A",IF(MATCH("X",'Impreso de Licencias'!I40:N40,0)=2,"Básica B",IF(MATCH("X",'Impreso de Licencias'!I40:N40,0)=3,"Básica B1",IF(MATCH("X",'Impreso de Licencias'!I40:N40,0)=4,"Plus A",IF(MATCH("X",'Impreso de Licencias'!I40:N40,0)=5,"Plus B",IF(MATCH("X",'Impreso de Licencias'!I40:N40,0)=6,"Plus B1")))))))</f>
        <v/>
      </c>
      <c r="I35" s="28">
        <f>'Impreso de Licencias'!O40</f>
        <v>0</v>
      </c>
      <c r="J35" s="25" t="str">
        <f ca="1">IF('Impreso de Licencias'!A40="","",PROPER((CELL("contenido",'Impreso de Licencias'!F40))))</f>
        <v/>
      </c>
      <c r="K35" s="27" t="str">
        <f ca="1">IF('Impreso de Licencias'!A40="","",CELL("contenido",'Impreso de Licencias'!G40))</f>
        <v/>
      </c>
      <c r="L35" s="25" t="str">
        <f ca="1">IF('Impreso de Licencias'!A40="","",PROPER((CELL("contenido",'Impreso de Licencias'!H40))))</f>
        <v/>
      </c>
      <c r="M35" s="118" t="str">
        <f>IF('Impreso de Licencias'!A40="","",'Impreso de Licencias'!$C$2)</f>
        <v/>
      </c>
      <c r="N35" s="118"/>
      <c r="O35" s="118"/>
      <c r="P35" s="118"/>
      <c r="Q35" s="118"/>
      <c r="R35" s="118"/>
      <c r="S35" s="29" t="str">
        <f ca="1">IF('Impreso de Licencias'!A40="","",PROPER((CELL("contenido",'Impreso de Licencias'!E40))))</f>
        <v/>
      </c>
    </row>
    <row r="36" spans="2:19" ht="25.15" customHeight="1" x14ac:dyDescent="0.2">
      <c r="B36" s="24" t="str">
        <f ca="1">IF('Impreso de Licencias'!A41="","",CELL("contenido",'Impreso de Licencias'!A41))</f>
        <v/>
      </c>
      <c r="C36" s="25" t="str">
        <f ca="1">IF('Impreso de Licencias'!A41="","",PROPER((CELL("contenido",'Impreso de Licencias'!B41))))</f>
        <v/>
      </c>
      <c r="D36" s="25" t="str">
        <f ca="1">IF('Impreso de Licencias'!A41="","",PROPER((CELL("contenido",'Impreso de Licencias'!C41))))</f>
        <v/>
      </c>
      <c r="E36" s="26" t="str">
        <f ca="1">IF('Impreso de Licencias'!A41="","",CELL("contenido",'Impreso de Licencias'!D41))</f>
        <v/>
      </c>
      <c r="F36" s="26" t="str">
        <f t="shared" ca="1" si="0"/>
        <v/>
      </c>
      <c r="G36" s="27" t="str">
        <f ca="1">IF(B36="","",IF('Impreso de Licencias'!U41&gt;=18,"Mayor",IF('Impreso de Licencias'!U41&gt;=14,"Juvenil","Infantil")))</f>
        <v/>
      </c>
      <c r="H36" s="27" t="str">
        <f ca="1">IF(B36="","",IF(MATCH("X",'Impreso de Licencias'!I41:N41,0)=1,"Básica A",IF(MATCH("X",'Impreso de Licencias'!I41:N41,0)=2,"Básica B",IF(MATCH("X",'Impreso de Licencias'!I41:N41,0)=3,"Básica B1",IF(MATCH("X",'Impreso de Licencias'!I41:N41,0)=4,"Plus A",IF(MATCH("X",'Impreso de Licencias'!I41:N41,0)=5,"Plus B",IF(MATCH("X",'Impreso de Licencias'!I41:N41,0)=6,"Plus B1")))))))</f>
        <v/>
      </c>
      <c r="I36" s="28">
        <f>'Impreso de Licencias'!O41</f>
        <v>0</v>
      </c>
      <c r="J36" s="25" t="str">
        <f ca="1">IF('Impreso de Licencias'!A41="","",PROPER((CELL("contenido",'Impreso de Licencias'!F41))))</f>
        <v/>
      </c>
      <c r="K36" s="27" t="str">
        <f ca="1">IF('Impreso de Licencias'!A41="","",CELL("contenido",'Impreso de Licencias'!G41))</f>
        <v/>
      </c>
      <c r="L36" s="25" t="str">
        <f ca="1">IF('Impreso de Licencias'!A41="","",PROPER((CELL("contenido",'Impreso de Licencias'!H41))))</f>
        <v/>
      </c>
      <c r="M36" s="118" t="str">
        <f>IF('Impreso de Licencias'!A41="","",'Impreso de Licencias'!$C$2)</f>
        <v/>
      </c>
      <c r="N36" s="118"/>
      <c r="O36" s="118"/>
      <c r="P36" s="118"/>
      <c r="Q36" s="118"/>
      <c r="R36" s="118"/>
      <c r="S36" s="29" t="str">
        <f ca="1">IF('Impreso de Licencias'!A41="","",PROPER((CELL("contenido",'Impreso de Licencias'!E41))))</f>
        <v/>
      </c>
    </row>
    <row r="37" spans="2:19" ht="25.15" customHeight="1" x14ac:dyDescent="0.2">
      <c r="B37" s="24" t="str">
        <f ca="1">IF('Impreso de Licencias'!A42="","",CELL("contenido",'Impreso de Licencias'!A42))</f>
        <v/>
      </c>
      <c r="C37" s="25" t="str">
        <f ca="1">IF('Impreso de Licencias'!A42="","",PROPER((CELL("contenido",'Impreso de Licencias'!B42))))</f>
        <v/>
      </c>
      <c r="D37" s="25" t="str">
        <f ca="1">IF('Impreso de Licencias'!A42="","",PROPER((CELL("contenido",'Impreso de Licencias'!C42))))</f>
        <v/>
      </c>
      <c r="E37" s="26" t="str">
        <f ca="1">IF('Impreso de Licencias'!A42="","",CELL("contenido",'Impreso de Licencias'!D42))</f>
        <v/>
      </c>
      <c r="F37" s="26" t="str">
        <f t="shared" ca="1" si="0"/>
        <v/>
      </c>
      <c r="G37" s="27" t="str">
        <f ca="1">IF(B37="","",IF('Impreso de Licencias'!U42&gt;=18,"Mayor",IF('Impreso de Licencias'!U42&gt;=14,"Juvenil","Infantil")))</f>
        <v/>
      </c>
      <c r="H37" s="27" t="str">
        <f ca="1">IF(B37="","",IF(MATCH("X",'Impreso de Licencias'!I42:N42,0)=1,"Básica A",IF(MATCH("X",'Impreso de Licencias'!I42:N42,0)=2,"Básica B",IF(MATCH("X",'Impreso de Licencias'!I42:N42,0)=3,"Básica B1",IF(MATCH("X",'Impreso de Licencias'!I42:N42,0)=4,"Plus A",IF(MATCH("X",'Impreso de Licencias'!I42:N42,0)=5,"Plus B",IF(MATCH("X",'Impreso de Licencias'!I42:N42,0)=6,"Plus B1")))))))</f>
        <v/>
      </c>
      <c r="I37" s="28">
        <f>'Impreso de Licencias'!O42</f>
        <v>0</v>
      </c>
      <c r="J37" s="25" t="str">
        <f ca="1">IF('Impreso de Licencias'!A42="","",PROPER((CELL("contenido",'Impreso de Licencias'!F42))))</f>
        <v/>
      </c>
      <c r="K37" s="27" t="str">
        <f ca="1">IF('Impreso de Licencias'!A42="","",CELL("contenido",'Impreso de Licencias'!G42))</f>
        <v/>
      </c>
      <c r="L37" s="25" t="str">
        <f ca="1">IF('Impreso de Licencias'!A42="","",PROPER((CELL("contenido",'Impreso de Licencias'!H42))))</f>
        <v/>
      </c>
      <c r="M37" s="118" t="str">
        <f>IF('Impreso de Licencias'!A42="","",'Impreso de Licencias'!$C$2)</f>
        <v/>
      </c>
      <c r="N37" s="118"/>
      <c r="O37" s="118"/>
      <c r="P37" s="118"/>
      <c r="Q37" s="118"/>
      <c r="R37" s="118"/>
      <c r="S37" s="29" t="str">
        <f ca="1">IF('Impreso de Licencias'!A42="","",PROPER((CELL("contenido",'Impreso de Licencias'!E42))))</f>
        <v/>
      </c>
    </row>
    <row r="38" spans="2:19" ht="25.15" customHeight="1" x14ac:dyDescent="0.2">
      <c r="B38" s="24" t="str">
        <f ca="1">IF('Impreso de Licencias'!A43="","",CELL("contenido",'Impreso de Licencias'!A43))</f>
        <v/>
      </c>
      <c r="C38" s="25" t="str">
        <f ca="1">IF('Impreso de Licencias'!A43="","",PROPER((CELL("contenido",'Impreso de Licencias'!B43))))</f>
        <v/>
      </c>
      <c r="D38" s="25" t="str">
        <f ca="1">IF('Impreso de Licencias'!A43="","",PROPER((CELL("contenido",'Impreso de Licencias'!C43))))</f>
        <v/>
      </c>
      <c r="E38" s="26" t="str">
        <f ca="1">IF('Impreso de Licencias'!A43="","",CELL("contenido",'Impreso de Licencias'!D43))</f>
        <v/>
      </c>
      <c r="F38" s="26" t="str">
        <f t="shared" ca="1" si="0"/>
        <v/>
      </c>
      <c r="G38" s="27" t="str">
        <f ca="1">IF(B38="","",IF('Impreso de Licencias'!U43&gt;=18,"Mayor",IF('Impreso de Licencias'!U43&gt;=14,"Juvenil","Infantil")))</f>
        <v/>
      </c>
      <c r="H38" s="27" t="str">
        <f ca="1">IF(B38="","",IF(MATCH("X",'Impreso de Licencias'!I43:N43,0)=1,"Básica A",IF(MATCH("X",'Impreso de Licencias'!I43:N43,0)=2,"Básica B",IF(MATCH("X",'Impreso de Licencias'!I43:N43,0)=3,"Básica B1",IF(MATCH("X",'Impreso de Licencias'!I43:N43,0)=4,"Plus A",IF(MATCH("X",'Impreso de Licencias'!I43:N43,0)=5,"Plus B",IF(MATCH("X",'Impreso de Licencias'!I43:N43,0)=6,"Plus B1")))))))</f>
        <v/>
      </c>
      <c r="I38" s="28">
        <f>'Impreso de Licencias'!O43</f>
        <v>0</v>
      </c>
      <c r="J38" s="25" t="str">
        <f ca="1">IF('Impreso de Licencias'!A43="","",PROPER((CELL("contenido",'Impreso de Licencias'!F43))))</f>
        <v/>
      </c>
      <c r="K38" s="27" t="str">
        <f ca="1">IF('Impreso de Licencias'!A43="","",CELL("contenido",'Impreso de Licencias'!G43))</f>
        <v/>
      </c>
      <c r="L38" s="25" t="str">
        <f ca="1">IF('Impreso de Licencias'!A43="","",PROPER((CELL("contenido",'Impreso de Licencias'!H43))))</f>
        <v/>
      </c>
      <c r="M38" s="118" t="str">
        <f>IF('Impreso de Licencias'!A43="","",'Impreso de Licencias'!$C$2)</f>
        <v/>
      </c>
      <c r="N38" s="118"/>
      <c r="O38" s="118"/>
      <c r="P38" s="118"/>
      <c r="Q38" s="118"/>
      <c r="R38" s="118"/>
      <c r="S38" s="29" t="str">
        <f ca="1">IF('Impreso de Licencias'!A43="","",PROPER((CELL("contenido",'Impreso de Licencias'!E43))))</f>
        <v/>
      </c>
    </row>
    <row r="39" spans="2:19" ht="25.15" customHeight="1" x14ac:dyDescent="0.2">
      <c r="B39" s="24" t="str">
        <f ca="1">IF('Impreso de Licencias'!A44="","",CELL("contenido",'Impreso de Licencias'!A44))</f>
        <v/>
      </c>
      <c r="C39" s="25" t="str">
        <f ca="1">IF('Impreso de Licencias'!A44="","",PROPER((CELL("contenido",'Impreso de Licencias'!B44))))</f>
        <v/>
      </c>
      <c r="D39" s="25" t="str">
        <f ca="1">IF('Impreso de Licencias'!A44="","",PROPER((CELL("contenido",'Impreso de Licencias'!C44))))</f>
        <v/>
      </c>
      <c r="E39" s="26" t="str">
        <f ca="1">IF('Impreso de Licencias'!A44="","",CELL("contenido",'Impreso de Licencias'!D44))</f>
        <v/>
      </c>
      <c r="F39" s="26" t="str">
        <f t="shared" ca="1" si="0"/>
        <v/>
      </c>
      <c r="G39" s="27" t="str">
        <f ca="1">IF(B39="","",IF('Impreso de Licencias'!U44&gt;=18,"Mayor",IF('Impreso de Licencias'!U44&gt;=14,"Juvenil","Infantil")))</f>
        <v/>
      </c>
      <c r="H39" s="27" t="str">
        <f ca="1">IF(B39="","",IF(MATCH("X",'Impreso de Licencias'!I44:N44,0)=1,"Básica A",IF(MATCH("X",'Impreso de Licencias'!I44:N44,0)=2,"Básica B",IF(MATCH("X",'Impreso de Licencias'!I44:N44,0)=3,"Básica B1",IF(MATCH("X",'Impreso de Licencias'!I44:N44,0)=4,"Plus A",IF(MATCH("X",'Impreso de Licencias'!I44:N44,0)=5,"Plus B",IF(MATCH("X",'Impreso de Licencias'!I44:N44,0)=6,"Plus B1")))))))</f>
        <v/>
      </c>
      <c r="I39" s="28">
        <f>'Impreso de Licencias'!O44</f>
        <v>0</v>
      </c>
      <c r="J39" s="25" t="str">
        <f ca="1">IF('Impreso de Licencias'!A44="","",PROPER((CELL("contenido",'Impreso de Licencias'!F44))))</f>
        <v/>
      </c>
      <c r="K39" s="27" t="str">
        <f ca="1">IF('Impreso de Licencias'!A44="","",CELL("contenido",'Impreso de Licencias'!G44))</f>
        <v/>
      </c>
      <c r="L39" s="25" t="str">
        <f ca="1">IF('Impreso de Licencias'!A44="","",PROPER((CELL("contenido",'Impreso de Licencias'!H44))))</f>
        <v/>
      </c>
      <c r="M39" s="118" t="str">
        <f>IF('Impreso de Licencias'!A44="","",'Impreso de Licencias'!$C$2)</f>
        <v/>
      </c>
      <c r="N39" s="118"/>
      <c r="O39" s="118"/>
      <c r="P39" s="118"/>
      <c r="Q39" s="118"/>
      <c r="R39" s="118"/>
      <c r="S39" s="29" t="str">
        <f ca="1">IF('Impreso de Licencias'!A44="","",PROPER((CELL("contenido",'Impreso de Licencias'!E44))))</f>
        <v/>
      </c>
    </row>
    <row r="40" spans="2:19" ht="25.15" customHeight="1" x14ac:dyDescent="0.2">
      <c r="B40" s="24" t="str">
        <f ca="1">IF('Impreso de Licencias'!A45="","",CELL("contenido",'Impreso de Licencias'!A45))</f>
        <v/>
      </c>
      <c r="C40" s="25" t="str">
        <f ca="1">IF('Impreso de Licencias'!A45="","",PROPER((CELL("contenido",'Impreso de Licencias'!B45))))</f>
        <v/>
      </c>
      <c r="D40" s="25" t="str">
        <f ca="1">IF('Impreso de Licencias'!A45="","",PROPER((CELL("contenido",'Impreso de Licencias'!C45))))</f>
        <v/>
      </c>
      <c r="E40" s="26" t="str">
        <f ca="1">IF('Impreso de Licencias'!A45="","",CELL("contenido",'Impreso de Licencias'!D45))</f>
        <v/>
      </c>
      <c r="F40" s="26" t="str">
        <f t="shared" ca="1" si="0"/>
        <v/>
      </c>
      <c r="G40" s="27" t="str">
        <f ca="1">IF(B40="","",IF('Impreso de Licencias'!U45&gt;=18,"Mayor",IF('Impreso de Licencias'!U45&gt;=14,"Juvenil","Infantil")))</f>
        <v/>
      </c>
      <c r="H40" s="27" t="str">
        <f ca="1">IF(B40="","",IF(MATCH("X",'Impreso de Licencias'!I45:N45,0)=1,"Básica A",IF(MATCH("X",'Impreso de Licencias'!I45:N45,0)=2,"Básica B",IF(MATCH("X",'Impreso de Licencias'!I45:N45,0)=3,"Básica B1",IF(MATCH("X",'Impreso de Licencias'!I45:N45,0)=4,"Plus A",IF(MATCH("X",'Impreso de Licencias'!I45:N45,0)=5,"Plus B",IF(MATCH("X",'Impreso de Licencias'!I45:N45,0)=6,"Plus B1")))))))</f>
        <v/>
      </c>
      <c r="I40" s="28">
        <f>'Impreso de Licencias'!O45</f>
        <v>0</v>
      </c>
      <c r="J40" s="25" t="str">
        <f ca="1">IF('Impreso de Licencias'!A45="","",PROPER((CELL("contenido",'Impreso de Licencias'!F45))))</f>
        <v/>
      </c>
      <c r="K40" s="27" t="str">
        <f ca="1">IF('Impreso de Licencias'!A45="","",CELL("contenido",'Impreso de Licencias'!G45))</f>
        <v/>
      </c>
      <c r="L40" s="25" t="str">
        <f ca="1">IF('Impreso de Licencias'!A45="","",PROPER((CELL("contenido",'Impreso de Licencias'!H45))))</f>
        <v/>
      </c>
      <c r="M40" s="118" t="str">
        <f>IF('Impreso de Licencias'!A45="","",'Impreso de Licencias'!$C$2)</f>
        <v/>
      </c>
      <c r="N40" s="118"/>
      <c r="O40" s="118"/>
      <c r="P40" s="118"/>
      <c r="Q40" s="118"/>
      <c r="R40" s="118"/>
      <c r="S40" s="29" t="str">
        <f ca="1">IF('Impreso de Licencias'!A45="","",PROPER((CELL("contenido",'Impreso de Licencias'!E45))))</f>
        <v/>
      </c>
    </row>
    <row r="41" spans="2:19" ht="25.15" customHeight="1" x14ac:dyDescent="0.2">
      <c r="B41" s="24" t="str">
        <f ca="1">IF('Impreso de Licencias'!A46="","",CELL("contenido",'Impreso de Licencias'!A46))</f>
        <v/>
      </c>
      <c r="C41" s="25" t="str">
        <f ca="1">IF('Impreso de Licencias'!A46="","",PROPER((CELL("contenido",'Impreso de Licencias'!B46))))</f>
        <v/>
      </c>
      <c r="D41" s="25" t="str">
        <f ca="1">IF('Impreso de Licencias'!A46="","",PROPER((CELL("contenido",'Impreso de Licencias'!C46))))</f>
        <v/>
      </c>
      <c r="E41" s="26" t="str">
        <f ca="1">IF('Impreso de Licencias'!A46="","",CELL("contenido",'Impreso de Licencias'!D46))</f>
        <v/>
      </c>
      <c r="F41" s="26" t="str">
        <f t="shared" ca="1" si="0"/>
        <v/>
      </c>
      <c r="G41" s="27" t="str">
        <f ca="1">IF(B41="","",IF('Impreso de Licencias'!U46&gt;=18,"Mayor",IF('Impreso de Licencias'!U46&gt;=14,"Juvenil","Infantil")))</f>
        <v/>
      </c>
      <c r="H41" s="27" t="str">
        <f ca="1">IF(B41="","",IF(MATCH("X",'Impreso de Licencias'!I46:N46,0)=1,"Básica A",IF(MATCH("X",'Impreso de Licencias'!I46:N46,0)=2,"Básica B",IF(MATCH("X",'Impreso de Licencias'!I46:N46,0)=3,"Básica B1",IF(MATCH("X",'Impreso de Licencias'!I46:N46,0)=4,"Plus A",IF(MATCH("X",'Impreso de Licencias'!I46:N46,0)=5,"Plus B",IF(MATCH("X",'Impreso de Licencias'!I46:N46,0)=6,"Plus B1")))))))</f>
        <v/>
      </c>
      <c r="I41" s="28">
        <f>'Impreso de Licencias'!O46</f>
        <v>0</v>
      </c>
      <c r="J41" s="25" t="str">
        <f ca="1">IF('Impreso de Licencias'!A46="","",PROPER((CELL("contenido",'Impreso de Licencias'!F46))))</f>
        <v/>
      </c>
      <c r="K41" s="27" t="str">
        <f ca="1">IF('Impreso de Licencias'!A46="","",CELL("contenido",'Impreso de Licencias'!G46))</f>
        <v/>
      </c>
      <c r="L41" s="25" t="str">
        <f ca="1">IF('Impreso de Licencias'!A46="","",PROPER((CELL("contenido",'Impreso de Licencias'!H46))))</f>
        <v/>
      </c>
      <c r="M41" s="118" t="str">
        <f>IF('Impreso de Licencias'!A46="","",'Impreso de Licencias'!$C$2)</f>
        <v/>
      </c>
      <c r="N41" s="118"/>
      <c r="O41" s="118"/>
      <c r="P41" s="118"/>
      <c r="Q41" s="118"/>
      <c r="R41" s="118"/>
      <c r="S41" s="29" t="str">
        <f ca="1">IF('Impreso de Licencias'!A46="","",PROPER((CELL("contenido",'Impreso de Licencias'!E46))))</f>
        <v/>
      </c>
    </row>
    <row r="42" spans="2:19" ht="25.15" customHeight="1" x14ac:dyDescent="0.2">
      <c r="B42" s="24" t="str">
        <f ca="1">IF('Impreso de Licencias'!A47="","",CELL("contenido",'Impreso de Licencias'!A47))</f>
        <v/>
      </c>
      <c r="C42" s="25" t="str">
        <f ca="1">IF('Impreso de Licencias'!A47="","",PROPER((CELL("contenido",'Impreso de Licencias'!B47))))</f>
        <v/>
      </c>
      <c r="D42" s="25" t="str">
        <f ca="1">IF('Impreso de Licencias'!A47="","",PROPER((CELL("contenido",'Impreso de Licencias'!C47))))</f>
        <v/>
      </c>
      <c r="E42" s="26" t="str">
        <f ca="1">IF('Impreso de Licencias'!A47="","",CELL("contenido",'Impreso de Licencias'!D47))</f>
        <v/>
      </c>
      <c r="F42" s="26" t="str">
        <f t="shared" ca="1" si="0"/>
        <v/>
      </c>
      <c r="G42" s="27" t="str">
        <f ca="1">IF(B42="","",IF('Impreso de Licencias'!U47&gt;=18,"Mayor",IF('Impreso de Licencias'!U47&gt;=14,"Juvenil","Infantil")))</f>
        <v/>
      </c>
      <c r="H42" s="27" t="str">
        <f ca="1">IF(B42="","",IF(MATCH("X",'Impreso de Licencias'!I47:N47,0)=1,"Básica A",IF(MATCH("X",'Impreso de Licencias'!I47:N47,0)=2,"Básica B",IF(MATCH("X",'Impreso de Licencias'!I47:N47,0)=3,"Básica B1",IF(MATCH("X",'Impreso de Licencias'!I47:N47,0)=4,"Plus A",IF(MATCH("X",'Impreso de Licencias'!I47:N47,0)=5,"Plus B",IF(MATCH("X",'Impreso de Licencias'!I47:N47,0)=6,"Plus B1")))))))</f>
        <v/>
      </c>
      <c r="I42" s="28">
        <f>'Impreso de Licencias'!O47</f>
        <v>0</v>
      </c>
      <c r="J42" s="25" t="str">
        <f ca="1">IF('Impreso de Licencias'!A47="","",PROPER((CELL("contenido",'Impreso de Licencias'!F47))))</f>
        <v/>
      </c>
      <c r="K42" s="27" t="str">
        <f ca="1">IF('Impreso de Licencias'!A47="","",CELL("contenido",'Impreso de Licencias'!G47))</f>
        <v/>
      </c>
      <c r="L42" s="25" t="str">
        <f ca="1">IF('Impreso de Licencias'!A47="","",PROPER((CELL("contenido",'Impreso de Licencias'!H47))))</f>
        <v/>
      </c>
      <c r="M42" s="118" t="str">
        <f>IF('Impreso de Licencias'!A47="","",'Impreso de Licencias'!$C$2)</f>
        <v/>
      </c>
      <c r="N42" s="118"/>
      <c r="O42" s="118"/>
      <c r="P42" s="118"/>
      <c r="Q42" s="118"/>
      <c r="R42" s="118"/>
      <c r="S42" s="29" t="str">
        <f ca="1">IF('Impreso de Licencias'!A47="","",PROPER((CELL("contenido",'Impreso de Licencias'!E47))))</f>
        <v/>
      </c>
    </row>
    <row r="43" spans="2:19" ht="25.15" customHeight="1" x14ac:dyDescent="0.2">
      <c r="B43" s="24" t="str">
        <f ca="1">IF('Impreso de Licencias'!A48="","",CELL("contenido",'Impreso de Licencias'!A48))</f>
        <v/>
      </c>
      <c r="C43" s="25" t="str">
        <f ca="1">IF('Impreso de Licencias'!A48="","",PROPER((CELL("contenido",'Impreso de Licencias'!B48))))</f>
        <v/>
      </c>
      <c r="D43" s="25" t="str">
        <f ca="1">IF('Impreso de Licencias'!A48="","",PROPER((CELL("contenido",'Impreso de Licencias'!C48))))</f>
        <v/>
      </c>
      <c r="E43" s="26" t="str">
        <f ca="1">IF('Impreso de Licencias'!A48="","",CELL("contenido",'Impreso de Licencias'!D48))</f>
        <v/>
      </c>
      <c r="F43" s="26" t="str">
        <f t="shared" ca="1" si="0"/>
        <v/>
      </c>
      <c r="G43" s="27" t="str">
        <f ca="1">IF(B43="","",IF('Impreso de Licencias'!U48&gt;=18,"Mayor",IF('Impreso de Licencias'!U48&gt;=14,"Juvenil","Infantil")))</f>
        <v/>
      </c>
      <c r="H43" s="27" t="str">
        <f ca="1">IF(B43="","",IF(MATCH("X",'Impreso de Licencias'!I48:N48,0)=1,"Básica A",IF(MATCH("X",'Impreso de Licencias'!I48:N48,0)=2,"Básica B",IF(MATCH("X",'Impreso de Licencias'!I48:N48,0)=3,"Básica B1",IF(MATCH("X",'Impreso de Licencias'!I48:N48,0)=4,"Plus A",IF(MATCH("X",'Impreso de Licencias'!I48:N48,0)=5,"Plus B",IF(MATCH("X",'Impreso de Licencias'!I48:N48,0)=6,"Plus B1")))))))</f>
        <v/>
      </c>
      <c r="I43" s="28">
        <f>'Impreso de Licencias'!O48</f>
        <v>0</v>
      </c>
      <c r="J43" s="25" t="str">
        <f ca="1">IF('Impreso de Licencias'!A48="","",PROPER((CELL("contenido",'Impreso de Licencias'!F48))))</f>
        <v/>
      </c>
      <c r="K43" s="27" t="str">
        <f ca="1">IF('Impreso de Licencias'!A48="","",CELL("contenido",'Impreso de Licencias'!G48))</f>
        <v/>
      </c>
      <c r="L43" s="25" t="str">
        <f ca="1">IF('Impreso de Licencias'!A48="","",PROPER((CELL("contenido",'Impreso de Licencias'!H48))))</f>
        <v/>
      </c>
      <c r="M43" s="118" t="str">
        <f>IF('Impreso de Licencias'!A48="","",'Impreso de Licencias'!$C$2)</f>
        <v/>
      </c>
      <c r="N43" s="118"/>
      <c r="O43" s="118"/>
      <c r="P43" s="118"/>
      <c r="Q43" s="118"/>
      <c r="R43" s="118"/>
      <c r="S43" s="29" t="str">
        <f ca="1">IF('Impreso de Licencias'!A48="","",PROPER((CELL("contenido",'Impreso de Licencias'!E48))))</f>
        <v/>
      </c>
    </row>
    <row r="44" spans="2:19" ht="25.15" customHeight="1" x14ac:dyDescent="0.2">
      <c r="B44" s="24" t="str">
        <f ca="1">IF('Impreso de Licencias'!A49="","",CELL("contenido",'Impreso de Licencias'!A49))</f>
        <v/>
      </c>
      <c r="C44" s="25" t="str">
        <f ca="1">IF('Impreso de Licencias'!A49="","",PROPER((CELL("contenido",'Impreso de Licencias'!B49))))</f>
        <v/>
      </c>
      <c r="D44" s="25" t="str">
        <f ca="1">IF('Impreso de Licencias'!A49="","",PROPER((CELL("contenido",'Impreso de Licencias'!C49))))</f>
        <v/>
      </c>
      <c r="E44" s="26" t="str">
        <f ca="1">IF('Impreso de Licencias'!A49="","",CELL("contenido",'Impreso de Licencias'!D49))</f>
        <v/>
      </c>
      <c r="F44" s="26" t="str">
        <f t="shared" ca="1" si="0"/>
        <v/>
      </c>
      <c r="G44" s="27" t="str">
        <f ca="1">IF(B44="","",IF('Impreso de Licencias'!U49&gt;=18,"Mayor",IF('Impreso de Licencias'!U49&gt;=14,"Juvenil","Infantil")))</f>
        <v/>
      </c>
      <c r="H44" s="27" t="str">
        <f ca="1">IF(B44="","",IF(MATCH("X",'Impreso de Licencias'!I49:N49,0)=1,"Básica A",IF(MATCH("X",'Impreso de Licencias'!I49:N49,0)=2,"Básica B",IF(MATCH("X",'Impreso de Licencias'!I49:N49,0)=3,"Básica B1",IF(MATCH("X",'Impreso de Licencias'!I49:N49,0)=4,"Plus A",IF(MATCH("X",'Impreso de Licencias'!I49:N49,0)=5,"Plus B",IF(MATCH("X",'Impreso de Licencias'!I49:N49,0)=6,"Plus B1")))))))</f>
        <v/>
      </c>
      <c r="I44" s="28">
        <f>'Impreso de Licencias'!O49</f>
        <v>0</v>
      </c>
      <c r="J44" s="25" t="str">
        <f ca="1">IF('Impreso de Licencias'!A49="","",PROPER((CELL("contenido",'Impreso de Licencias'!F49))))</f>
        <v/>
      </c>
      <c r="K44" s="27" t="str">
        <f ca="1">IF('Impreso de Licencias'!A49="","",CELL("contenido",'Impreso de Licencias'!G49))</f>
        <v/>
      </c>
      <c r="L44" s="25" t="str">
        <f ca="1">IF('Impreso de Licencias'!A49="","",PROPER((CELL("contenido",'Impreso de Licencias'!H49))))</f>
        <v/>
      </c>
      <c r="M44" s="118" t="str">
        <f>IF('Impreso de Licencias'!A49="","",'Impreso de Licencias'!$C$2)</f>
        <v/>
      </c>
      <c r="N44" s="118"/>
      <c r="O44" s="118"/>
      <c r="P44" s="118"/>
      <c r="Q44" s="118"/>
      <c r="R44" s="118"/>
      <c r="S44" s="29" t="str">
        <f ca="1">IF('Impreso de Licencias'!A49="","",PROPER((CELL("contenido",'Impreso de Licencias'!E49))))</f>
        <v/>
      </c>
    </row>
    <row r="45" spans="2:19" ht="25.15" customHeight="1" x14ac:dyDescent="0.2">
      <c r="B45" s="24" t="str">
        <f ca="1">IF('Impreso de Licencias'!A50="","",CELL("contenido",'Impreso de Licencias'!A50))</f>
        <v/>
      </c>
      <c r="C45" s="25" t="str">
        <f ca="1">IF('Impreso de Licencias'!A50="","",PROPER((CELL("contenido",'Impreso de Licencias'!B50))))</f>
        <v/>
      </c>
      <c r="D45" s="25" t="str">
        <f ca="1">IF('Impreso de Licencias'!A50="","",PROPER((CELL("contenido",'Impreso de Licencias'!C50))))</f>
        <v/>
      </c>
      <c r="E45" s="26" t="str">
        <f ca="1">IF('Impreso de Licencias'!A50="","",CELL("contenido",'Impreso de Licencias'!D50))</f>
        <v/>
      </c>
      <c r="F45" s="26" t="str">
        <f t="shared" ca="1" si="0"/>
        <v/>
      </c>
      <c r="G45" s="27" t="str">
        <f ca="1">IF(B45="","",IF('Impreso de Licencias'!U50&gt;=18,"Mayor",IF('Impreso de Licencias'!U50&gt;=14,"Juvenil","Infantil")))</f>
        <v/>
      </c>
      <c r="H45" s="27" t="str">
        <f ca="1">IF(B45="","",IF(MATCH("X",'Impreso de Licencias'!I50:N50,0)=1,"Básica A",IF(MATCH("X",'Impreso de Licencias'!I50:N50,0)=2,"Básica B",IF(MATCH("X",'Impreso de Licencias'!I50:N50,0)=3,"Básica B1",IF(MATCH("X",'Impreso de Licencias'!I50:N50,0)=4,"Plus A",IF(MATCH("X",'Impreso de Licencias'!I50:N50,0)=5,"Plus B",IF(MATCH("X",'Impreso de Licencias'!I50:N50,0)=6,"Plus B1")))))))</f>
        <v/>
      </c>
      <c r="I45" s="28">
        <f>'Impreso de Licencias'!O50</f>
        <v>0</v>
      </c>
      <c r="J45" s="25" t="str">
        <f ca="1">IF('Impreso de Licencias'!A50="","",PROPER((CELL("contenido",'Impreso de Licencias'!F50))))</f>
        <v/>
      </c>
      <c r="K45" s="27" t="str">
        <f ca="1">IF('Impreso de Licencias'!A50="","",CELL("contenido",'Impreso de Licencias'!G50))</f>
        <v/>
      </c>
      <c r="L45" s="25" t="str">
        <f ca="1">IF('Impreso de Licencias'!A50="","",PROPER((CELL("contenido",'Impreso de Licencias'!H50))))</f>
        <v/>
      </c>
      <c r="M45" s="118" t="str">
        <f>IF('Impreso de Licencias'!A50="","",'Impreso de Licencias'!$C$2)</f>
        <v/>
      </c>
      <c r="N45" s="118"/>
      <c r="O45" s="118"/>
      <c r="P45" s="118"/>
      <c r="Q45" s="118"/>
      <c r="R45" s="118"/>
      <c r="S45" s="29" t="str">
        <f ca="1">IF('Impreso de Licencias'!A50="","",PROPER((CELL("contenido",'Impreso de Licencias'!E50))))</f>
        <v/>
      </c>
    </row>
    <row r="46" spans="2:19" ht="25.15" customHeight="1" x14ac:dyDescent="0.2">
      <c r="B46" s="24" t="str">
        <f ca="1">IF('Impreso de Licencias'!A51="","",CELL("contenido",'Impreso de Licencias'!A51))</f>
        <v/>
      </c>
      <c r="C46" s="25" t="str">
        <f ca="1">IF('Impreso de Licencias'!A51="","",PROPER((CELL("contenido",'Impreso de Licencias'!B51))))</f>
        <v/>
      </c>
      <c r="D46" s="25" t="str">
        <f ca="1">IF('Impreso de Licencias'!A51="","",PROPER((CELL("contenido",'Impreso de Licencias'!C51))))</f>
        <v/>
      </c>
      <c r="E46" s="26" t="str">
        <f ca="1">IF('Impreso de Licencias'!A51="","",CELL("contenido",'Impreso de Licencias'!D51))</f>
        <v/>
      </c>
      <c r="F46" s="26" t="str">
        <f t="shared" ca="1" si="0"/>
        <v/>
      </c>
      <c r="G46" s="27" t="str">
        <f ca="1">IF(B46="","",IF('Impreso de Licencias'!U51&gt;=18,"Mayor",IF('Impreso de Licencias'!U51&gt;=14,"Juvenil","Infantil")))</f>
        <v/>
      </c>
      <c r="H46" s="27" t="str">
        <f ca="1">IF(B46="","",IF(MATCH("X",'Impreso de Licencias'!I51:N51,0)=1,"Básica A",IF(MATCH("X",'Impreso de Licencias'!I51:N51,0)=2,"Básica B",IF(MATCH("X",'Impreso de Licencias'!I51:N51,0)=3,"Básica B1",IF(MATCH("X",'Impreso de Licencias'!I51:N51,0)=4,"Plus A",IF(MATCH("X",'Impreso de Licencias'!I51:N51,0)=5,"Plus B",IF(MATCH("X",'Impreso de Licencias'!I51:N51,0)=6,"Plus B1")))))))</f>
        <v/>
      </c>
      <c r="I46" s="28">
        <f>'Impreso de Licencias'!O51</f>
        <v>0</v>
      </c>
      <c r="J46" s="25" t="str">
        <f ca="1">IF('Impreso de Licencias'!A51="","",PROPER((CELL("contenido",'Impreso de Licencias'!F51))))</f>
        <v/>
      </c>
      <c r="K46" s="27" t="str">
        <f ca="1">IF('Impreso de Licencias'!A51="","",CELL("contenido",'Impreso de Licencias'!G51))</f>
        <v/>
      </c>
      <c r="L46" s="25" t="str">
        <f ca="1">IF('Impreso de Licencias'!A51="","",PROPER((CELL("contenido",'Impreso de Licencias'!H51))))</f>
        <v/>
      </c>
      <c r="M46" s="118" t="str">
        <f>IF('Impreso de Licencias'!A51="","",'Impreso de Licencias'!$C$2)</f>
        <v/>
      </c>
      <c r="N46" s="118"/>
      <c r="O46" s="118"/>
      <c r="P46" s="118"/>
      <c r="Q46" s="118"/>
      <c r="R46" s="118"/>
      <c r="S46" s="29" t="str">
        <f ca="1">IF('Impreso de Licencias'!A51="","",PROPER((CELL("contenido",'Impreso de Licencias'!E51))))</f>
        <v/>
      </c>
    </row>
  </sheetData>
  <sheetProtection algorithmName="SHA-512" hashValue="VxQ7OPktc0EvpBfbjG1xYMnkrSLE3+9/7DftL3QJxgvjtEA91LsCLwOQo/zNdJJLaldllZMVlt+Atm3GjGu+bg==" saltValue="1F9HX4liTMToCS8pBAsXXw==" spinCount="100000" sheet="1" selectLockedCells="1"/>
  <mergeCells count="75">
    <mergeCell ref="AB14:AF15"/>
    <mergeCell ref="M39:R39"/>
    <mergeCell ref="M45:R45"/>
    <mergeCell ref="M46:R46"/>
    <mergeCell ref="M40:R40"/>
    <mergeCell ref="M41:R41"/>
    <mergeCell ref="M42:R42"/>
    <mergeCell ref="M43:R43"/>
    <mergeCell ref="M44:R44"/>
    <mergeCell ref="M30:R30"/>
    <mergeCell ref="M35:R35"/>
    <mergeCell ref="M36:R36"/>
    <mergeCell ref="M37:R37"/>
    <mergeCell ref="M38:R38"/>
    <mergeCell ref="M14:R14"/>
    <mergeCell ref="M15:R15"/>
    <mergeCell ref="M11:R11"/>
    <mergeCell ref="M33:R33"/>
    <mergeCell ref="M34:R34"/>
    <mergeCell ref="S3:S4"/>
    <mergeCell ref="M5:R5"/>
    <mergeCell ref="M12:R12"/>
    <mergeCell ref="M13:R13"/>
    <mergeCell ref="M31:R31"/>
    <mergeCell ref="M32:R32"/>
    <mergeCell ref="M25:R25"/>
    <mergeCell ref="M26:R26"/>
    <mergeCell ref="M27:R27"/>
    <mergeCell ref="M28:R28"/>
    <mergeCell ref="M29:R29"/>
    <mergeCell ref="M23:R23"/>
    <mergeCell ref="M24:R24"/>
    <mergeCell ref="M10:R10"/>
    <mergeCell ref="K3:K4"/>
    <mergeCell ref="L3:L4"/>
    <mergeCell ref="M8:R8"/>
    <mergeCell ref="M9:R9"/>
    <mergeCell ref="H3:H4"/>
    <mergeCell ref="M3:R4"/>
    <mergeCell ref="J3:J4"/>
    <mergeCell ref="M6:R6"/>
    <mergeCell ref="M7:R7"/>
    <mergeCell ref="B1:D1"/>
    <mergeCell ref="E1:F1"/>
    <mergeCell ref="B2:D2"/>
    <mergeCell ref="F3:F4"/>
    <mergeCell ref="G3:G4"/>
    <mergeCell ref="B3:B4"/>
    <mergeCell ref="C3:C4"/>
    <mergeCell ref="D3:D4"/>
    <mergeCell ref="E3:E4"/>
    <mergeCell ref="V1:Y2"/>
    <mergeCell ref="AB1:AF2"/>
    <mergeCell ref="V11:X11"/>
    <mergeCell ref="AH12:AL12"/>
    <mergeCell ref="AH13:AL13"/>
    <mergeCell ref="AH3:AK3"/>
    <mergeCell ref="AH2:AK2"/>
    <mergeCell ref="AH5:AL5"/>
    <mergeCell ref="AH6:AL7"/>
    <mergeCell ref="AH9:AL9"/>
    <mergeCell ref="AH10:AL11"/>
    <mergeCell ref="AE12:AF13"/>
    <mergeCell ref="AB12:AD13"/>
    <mergeCell ref="V12:X12"/>
    <mergeCell ref="V13:X13"/>
    <mergeCell ref="V15:AA16"/>
    <mergeCell ref="M22:R22"/>
    <mergeCell ref="M16:R16"/>
    <mergeCell ref="M17:R17"/>
    <mergeCell ref="M18:R18"/>
    <mergeCell ref="M19:R19"/>
    <mergeCell ref="M20:R20"/>
    <mergeCell ref="M21:R21"/>
    <mergeCell ref="V18:X18"/>
  </mergeCells>
  <hyperlinks>
    <hyperlink ref="AH10" r:id="rId1" xr:uid="{00000000-0004-0000-0100-000000000000}"/>
  </hyperlinks>
  <printOptions horizontalCentered="1" verticalCentered="1"/>
  <pageMargins left="0.25" right="0.25" top="0.75" bottom="0.75" header="0.3" footer="0.3"/>
  <pageSetup paperSize="9" scale="63" fitToHeight="0" orientation="landscape" horizontalDpi="1200" verticalDpi="120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Impreso de Licencias</vt:lpstr>
      <vt:lpstr>Resumen</vt:lpstr>
      <vt:lpstr>'Impreso de Licencias'!Área_de_impresión</vt:lpstr>
    </vt:vector>
  </TitlesOfParts>
  <Company>Casa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Pepe</dc:creator>
  <cp:lastModifiedBy>Jose Alberto Garcia</cp:lastModifiedBy>
  <cp:lastPrinted>2020-12-27T21:17:19Z</cp:lastPrinted>
  <dcterms:created xsi:type="dcterms:W3CDTF">2009-12-02T23:20:48Z</dcterms:created>
  <dcterms:modified xsi:type="dcterms:W3CDTF">2024-12-29T22:04:50Z</dcterms:modified>
</cp:coreProperties>
</file>